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Users/usuario/Desktop/"/>
    </mc:Choice>
  </mc:AlternateContent>
  <xr:revisionPtr revIDLastSave="0" documentId="13_ncr:1_{9E893EE2-28A8-B94B-9772-2639E5FDB562}" xr6:coauthVersionLast="47" xr6:coauthVersionMax="47" xr10:uidLastSave="{00000000-0000-0000-0000-000000000000}"/>
  <bookViews>
    <workbookView xWindow="0" yWindow="0" windowWidth="28800" windowHeight="18000" xr2:uid="{00000000-000D-0000-FFFF-FFFF00000000}"/>
  </bookViews>
  <sheets>
    <sheet name="2025-12-31" sheetId="7" r:id="rId1"/>
    <sheet name="T.CONTROL" sheetId="8" r:id="rId2"/>
  </sheets>
  <definedNames>
    <definedName name="_xlnm.Print_Area" localSheetId="0">'2025-12-31'!$A$1:$K$52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Q51" i="7" l="1"/>
  <c r="L51" i="7"/>
  <c r="L32" i="7"/>
  <c r="L16" i="7"/>
  <c r="M14" i="7" l="1"/>
  <c r="M9" i="7" l="1"/>
  <c r="L9" i="7"/>
  <c r="L8" i="7"/>
  <c r="L7" i="7"/>
  <c r="Q13" i="7" l="1"/>
  <c r="L23" i="7" l="1"/>
  <c r="M23" i="7"/>
  <c r="Q23" i="7"/>
  <c r="H20" i="8" l="1"/>
  <c r="H24" i="8"/>
  <c r="H23" i="8"/>
  <c r="H22" i="8"/>
  <c r="H21" i="8"/>
  <c r="H19" i="8"/>
  <c r="M52" i="7" l="1"/>
  <c r="M51" i="7"/>
  <c r="M50" i="7"/>
  <c r="M49" i="7"/>
  <c r="M48" i="7"/>
  <c r="M47" i="7"/>
  <c r="M46" i="7"/>
  <c r="M45" i="7"/>
  <c r="M44" i="7"/>
  <c r="M43" i="7"/>
  <c r="M42" i="7"/>
  <c r="M41" i="7"/>
  <c r="M40" i="7"/>
  <c r="M39" i="7"/>
  <c r="M38" i="7"/>
  <c r="M37" i="7"/>
  <c r="M36" i="7"/>
  <c r="M35" i="7"/>
  <c r="M34" i="7"/>
  <c r="M33" i="7"/>
  <c r="M32" i="7"/>
  <c r="M31" i="7"/>
  <c r="M28" i="7"/>
  <c r="M27" i="7"/>
  <c r="M26" i="7"/>
  <c r="M25" i="7"/>
  <c r="M24" i="7"/>
  <c r="M19" i="7"/>
  <c r="M18" i="7"/>
  <c r="M17" i="7"/>
  <c r="M12" i="7"/>
  <c r="M8" i="7"/>
  <c r="L6" i="7"/>
  <c r="L15" i="7"/>
  <c r="Q52" i="7" l="1"/>
  <c r="L52" i="7"/>
  <c r="Q50" i="7"/>
  <c r="Q49" i="7"/>
  <c r="L49" i="7"/>
  <c r="Q48" i="7"/>
  <c r="L48" i="7"/>
  <c r="Q47" i="7"/>
  <c r="L47" i="7"/>
  <c r="Q46" i="7"/>
  <c r="L46" i="7"/>
  <c r="Q45" i="7"/>
  <c r="L45" i="7"/>
  <c r="Q44" i="7"/>
  <c r="L44" i="7"/>
  <c r="Q43" i="7"/>
  <c r="L43" i="7"/>
  <c r="Q42" i="7"/>
  <c r="L42" i="7"/>
  <c r="Q41" i="7"/>
  <c r="L41" i="7"/>
  <c r="Q40" i="7"/>
  <c r="L40" i="7"/>
  <c r="Q39" i="7"/>
  <c r="L39" i="7"/>
  <c r="Q38" i="7"/>
  <c r="L38" i="7"/>
  <c r="Q37" i="7"/>
  <c r="L37" i="7"/>
  <c r="Q36" i="7"/>
  <c r="L36" i="7"/>
  <c r="Q35" i="7"/>
  <c r="L35" i="7"/>
  <c r="Q34" i="7"/>
  <c r="L34" i="7"/>
  <c r="Q33" i="7"/>
  <c r="L33" i="7"/>
  <c r="Q32" i="7"/>
  <c r="Q31" i="7"/>
  <c r="Q30" i="7"/>
  <c r="L30" i="7"/>
  <c r="Q29" i="7"/>
  <c r="Q28" i="7"/>
  <c r="L28" i="7"/>
  <c r="Q27" i="7"/>
  <c r="L27" i="7"/>
  <c r="Q26" i="7"/>
  <c r="L26" i="7"/>
  <c r="Q25" i="7"/>
  <c r="L25" i="7"/>
  <c r="Q24" i="7"/>
  <c r="L24" i="7"/>
  <c r="Q22" i="7"/>
  <c r="L22" i="7"/>
  <c r="Q21" i="7"/>
  <c r="L21" i="7"/>
  <c r="Q20" i="7"/>
  <c r="L20" i="7"/>
  <c r="Q19" i="7"/>
  <c r="L19" i="7"/>
  <c r="Q18" i="7"/>
  <c r="L18" i="7"/>
  <c r="Q17" i="7"/>
  <c r="L17" i="7"/>
  <c r="Q16" i="7"/>
  <c r="Q15" i="7"/>
  <c r="Q14" i="7"/>
  <c r="L14" i="7"/>
  <c r="L13" i="7"/>
  <c r="Q12" i="7"/>
  <c r="L12" i="7"/>
  <c r="Q11" i="7"/>
  <c r="L11" i="7"/>
  <c r="Q10" i="7"/>
  <c r="L10" i="7"/>
  <c r="Q9" i="7"/>
  <c r="Q8" i="7"/>
  <c r="Q7" i="7"/>
  <c r="Q6" i="7"/>
  <c r="I25" i="8" l="1"/>
  <c r="G25" i="8"/>
  <c r="E25" i="8"/>
  <c r="H25" i="8" l="1"/>
  <c r="J24" i="8"/>
  <c r="J20" i="8"/>
  <c r="J22" i="8"/>
  <c r="J21" i="8"/>
  <c r="J23" i="8"/>
  <c r="J19" i="8"/>
  <c r="J25"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Emma</author>
  </authors>
  <commentList>
    <comment ref="N7" authorId="0" shapeId="0" xr:uid="{B8CD5E71-3FCC-AA43-BDA0-D6CF9D166B75}">
      <text>
        <r>
          <rPr>
            <b/>
            <sz val="9"/>
            <color rgb="FF000000"/>
            <rFont val="Tahoma"/>
            <family val="2"/>
          </rPr>
          <t>Emma:</t>
        </r>
        <r>
          <rPr>
            <sz val="9"/>
            <color rgb="FF000000"/>
            <rFont val="Tahoma"/>
            <family val="2"/>
          </rPr>
          <t xml:space="preserve">
</t>
        </r>
        <r>
          <rPr>
            <sz val="9"/>
            <color rgb="FF000000"/>
            <rFont val="Tahoma"/>
            <family val="2"/>
          </rPr>
          <t>Cofi $ 160,000,000</t>
        </r>
      </text>
    </comment>
    <comment ref="O7" authorId="0" shapeId="0" xr:uid="{7CCD407D-131C-F144-84C3-20243830304B}">
      <text>
        <r>
          <rPr>
            <b/>
            <sz val="9"/>
            <color rgb="FF000000"/>
            <rFont val="Tahoma"/>
            <family val="2"/>
          </rPr>
          <t>Emma:</t>
        </r>
        <r>
          <rPr>
            <sz val="9"/>
            <color rgb="FF000000"/>
            <rFont val="Tahoma"/>
            <family val="2"/>
          </rPr>
          <t xml:space="preserve">
</t>
        </r>
        <r>
          <rPr>
            <sz val="9"/>
            <color rgb="FF000000"/>
            <rFont val="Tahoma"/>
            <family val="2"/>
          </rPr>
          <t>Cofi $ 160,000,000</t>
        </r>
      </text>
    </comment>
  </commentList>
</comments>
</file>

<file path=xl/sharedStrings.xml><?xml version="1.0" encoding="utf-8"?>
<sst xmlns="http://schemas.openxmlformats.org/spreadsheetml/2006/main" count="314" uniqueCount="260">
  <si>
    <t>OBJETIVO ESPECÍFICO DE LA POLÍTICA PÚBLICA</t>
  </si>
  <si>
    <t>LÍNEA ESTRATÉGICA</t>
  </si>
  <si>
    <t>ACCIÓN DE LA POLÍTICA PÚBLICA</t>
  </si>
  <si>
    <t>Generar condiciones para la promoción, fomento y competitividad de los procesos deportivos derivados de la estructura organizacional del Sistema Nacional del Deporte, en el Departamento del Meta</t>
  </si>
  <si>
    <t>1. Movernos hacia el deporte</t>
  </si>
  <si>
    <t xml:space="preserve">Apoyo técnico y financiero para organismos del sector del deporte según los resultados del proceso de categorización y clasificación </t>
  </si>
  <si>
    <t>Número de apoyos técnicos y financieros a organismos del sector del deporte</t>
  </si>
  <si>
    <t>Procesos de capacitación para los actores del deporte del departamento para mejorar la calidad de la oferta</t>
  </si>
  <si>
    <t>Promover la recreación como herramienta de transformación, inclusión y equidad social, para el adecuado aprovechamiento del tiempo libre y la construcción de escenarios de paz, en el Departamento del Meta</t>
  </si>
  <si>
    <t>2. Movernos hacia la recreación</t>
  </si>
  <si>
    <t>Fortalecimiento de la estrategia Campamentos Juveniles</t>
  </si>
  <si>
    <t>Número de participantes de la estrategia Campamentos Juveniles</t>
  </si>
  <si>
    <t>Fomentar la práctica regular de la actividad física y los hábitos de vida saludables, para mejorar la calidad de vida, el bienestar y la salud de la población del Departamento del Meta</t>
  </si>
  <si>
    <t>3. Movernos hacia la actividad física</t>
  </si>
  <si>
    <t>Generación de una red de aliados para la promoción del transporte activo en el departamento</t>
  </si>
  <si>
    <t>Número de eventos para la promoción de la actividad física desarrollados</t>
  </si>
  <si>
    <t>Implementación de estrategias y programas para el envejecimiento activo</t>
  </si>
  <si>
    <t>Diseño e implementación de un programa intersectorial de capacitación a docentes de básica primaria para el desarrollo de competencias en educación física</t>
  </si>
  <si>
    <t>Promover el fortalecimiento y posicionamiento de la educación física como mecanismo para el desarrollo psicomotor y la formación integral de los niños, niñas, jóvenes y adolescentes del Departamento del Meta</t>
  </si>
  <si>
    <t>4. Movernos hacia la educación física</t>
  </si>
  <si>
    <t>Mejorar, adecuar, mantener y construir la infraestructura deportiva y recreativa con diseño ambiental y autosostenible, que permita el adecuado aprovechamiento con enfoque diferencial y territorial en el Departamento del Meta</t>
  </si>
  <si>
    <t>5. Movernos hacia la construcción, mantenimiento, adecuación y mejoramiento de escenarios deportivos y recreativos</t>
  </si>
  <si>
    <t>Generación de alianzas para el fortalecimiento y la promoción de la educación física extra-escolar</t>
  </si>
  <si>
    <t>Numero de alianzas para el fortalecimiento y la promoción de la educación física extra-escolar generadas</t>
  </si>
  <si>
    <t>Fortalecer la capacidad institucional, la generación y transferencia del conocimiento y los procesos de innovación del sector DRAEF, para beneficiar a los actores del sistema desde un enfoque diferencial y territorial, en el Departamento del Meta</t>
  </si>
  <si>
    <t>6. Movernos hacia el fortalecimiento institucional del Sector DRAEF</t>
  </si>
  <si>
    <t>Diseño e implementación del Observatorio DRAEF del Departamento del Meta</t>
  </si>
  <si>
    <t>Informes de monitoreo a la ejecución de la Política Pública</t>
  </si>
  <si>
    <t>Elaboración del informe de seguimiento anual a la ejecución de la Política Pública</t>
  </si>
  <si>
    <t>Ajuste y/o actualización de la Política Pública</t>
  </si>
  <si>
    <t>Procesos formativos a funcionarios públicos del  sector DRAEF en mecanismos adecuados para la implementación de las acciones de Política Pública</t>
  </si>
  <si>
    <t>Rendición de cuentas anual a la Asamblea Departamental y la comunidad</t>
  </si>
  <si>
    <t>Diseño e implementación del sistema de información para el sector DRAEF</t>
  </si>
  <si>
    <t>Elaboración de un proceso investigativo para realizar seguimiento permanente a los indicadores de impacto, en articulación con la academia</t>
  </si>
  <si>
    <t>Foros, conversatorios y paneles de discusión en temas relacionados con el sector DRAEF, en articulación con la academia y el sector privado</t>
  </si>
  <si>
    <t>Creación e implementación de la Mesa Departamental Intersectorial DRAEF</t>
  </si>
  <si>
    <t>Asistencia técnica a los entes municipales de Deporte para la creación e implementación de las Mesas Municipales Intersectoriales DRAEF</t>
  </si>
  <si>
    <t>Asistencia técnica en formulación, implementación, seguimiento y evaluación de planes, programas y proyectos a los  Institutos o Secretarías de Deporte del orden Municipal</t>
  </si>
  <si>
    <t>Número de asistencias técnicas brindadas a los organismos del sector del deporte para el fortalecimiento de su capacidad operativa y administrativa</t>
  </si>
  <si>
    <t>Incremento</t>
  </si>
  <si>
    <t>Mantenimiento</t>
  </si>
  <si>
    <t>Número de redes de aliados para la promoción del transporte activo en el departamento generadas</t>
  </si>
  <si>
    <t>Eventos masivos para la promoción de la actividad física</t>
  </si>
  <si>
    <t>Número de estrategias y programas para el envejecimiento activo implementados</t>
  </si>
  <si>
    <t>Número de informes de monitoreo a la ejecución de la política pública elaborados y socializados</t>
  </si>
  <si>
    <t>Número de informes de seguimiento a la ejecución de la Política Pública elaborados y socializados</t>
  </si>
  <si>
    <t>Número de evaluaciones de la Política Pública elaboradas y socializadas</t>
  </si>
  <si>
    <t>Número de actualizaciones de la Política Pública desarrolladas, aprobadas y socializadas</t>
  </si>
  <si>
    <t>Número de procesos formativos a funcionarios públicos del sector DRAEF, mecanismos adecuados para la implementación de las acciones de Política Pública desarrollados</t>
  </si>
  <si>
    <t>Número de rendiciones de cuentas realizadas de cara a la comunidad y a la Asamblea Departamental</t>
  </si>
  <si>
    <t>Porcentaje de implementación del sistema de información para el sector DRAEF</t>
  </si>
  <si>
    <t>Número de procesos investigativos realizados para hacer seguimiento permanente a los indicadores de impacto, en articulación con la academia</t>
  </si>
  <si>
    <t>Número de foros, conversatorios y paneles de discusión en temas del sector DRAEF realizados</t>
  </si>
  <si>
    <t>Número de asistencias técnicas realizadas a los entes municipales para la creación e implementación  de las Mesas DRAEF del nivel territorial</t>
  </si>
  <si>
    <t>Número de asistencias técnicas en formulación, implementación, seguimiento y evaluación de planes, programas y proyectos  realizadas a los institutos o secretarías de Deporte del orden municipal</t>
  </si>
  <si>
    <t>Número de eventos deportivos federados nacionales realizados</t>
  </si>
  <si>
    <t>Porcentaje del sistema del nivel departamental para la evaluación de las condiciones físicas y motoras de la población escolarizada implementado</t>
  </si>
  <si>
    <t>Número de programas de formación deportiva con enfoque diferencial y de género implementados</t>
  </si>
  <si>
    <t>Apoyo a los programas de formación deportiva con enfoque diferencial y de género</t>
  </si>
  <si>
    <t>Sistema de selección y categorización del talento humano del deporte implementados</t>
  </si>
  <si>
    <t>Desarrollo de una estrategia para fomentar  el DEPORTE UNIVERSITARIO</t>
  </si>
  <si>
    <t>Apoyo y estimulo a la realización de eventos deportivos federados nacionales en el departamento</t>
  </si>
  <si>
    <t>Desarrollo de un sistema departamental de detección, captación, promocion y seguimiento de talentos deportivos</t>
  </si>
  <si>
    <t>Implementacion del sistema departamental de detección, promocion y captación de talentos deportivos</t>
  </si>
  <si>
    <t>Apoyo a la recreación para la primera infancia</t>
  </si>
  <si>
    <t>Implementación de la recreación para la reconciliación y la paz en el territorio</t>
  </si>
  <si>
    <t>Número de estrategias de recreación para la primera infancia implementados</t>
  </si>
  <si>
    <t>Número de estrategias de recreación para la reconciliación y la paz en el territorio implementado</t>
  </si>
  <si>
    <t>Generación de un programa para la promoción y el fortalecimiento de la recreación y del deporte para el turismo y la cultura.</t>
  </si>
  <si>
    <t>Número de programas para la promoción y el fortalecimiento de la recreación y el deporte para el turismo y la cultura</t>
  </si>
  <si>
    <t>Fortalecimiento del deporte social comunitario.</t>
  </si>
  <si>
    <t>Número de estrategias del deporte social comunitario desarrollados en los municipios</t>
  </si>
  <si>
    <t>Estrategias de promoción de la recreación en el sistema educativo rural</t>
  </si>
  <si>
    <t>Número de estrategias de promoción de la recreación en el sistema educativo rural implementadas</t>
  </si>
  <si>
    <t>Número de personas con hábitos de vida saludables con enfoque de curso de vida implementado</t>
  </si>
  <si>
    <t>Promoción de la actividad física</t>
  </si>
  <si>
    <t>Número de estrategias intersectoriales de capacitación a docentes de básica primaria para el desarrollo de competencias en educación física implementados</t>
  </si>
  <si>
    <t>Estrategia para fomentar la participación de las instituciones educativas en los juegos del sector escolar</t>
  </si>
  <si>
    <t>Número de instituciones educativas participando en los juegos del sector escolar.</t>
  </si>
  <si>
    <t>Elaboración del inventario de la infraestructura del sector.</t>
  </si>
  <si>
    <t>inventario de la infraestructura deportiva departamental elaborado</t>
  </si>
  <si>
    <t>Porcentaje de escenarios deportivos-recreativos construidos y mejorados, de acuerdo con el inventario realizado</t>
  </si>
  <si>
    <t>Número de alianzas y convenios que fortalezcan la construcción, recuperación y mantenimiento de entornos, senderos, parques y escenarios implementados</t>
  </si>
  <si>
    <t>Observatorio departamental del deporte implementado</t>
  </si>
  <si>
    <t xml:space="preserve"> Mesa departamental DRAEF implementada</t>
  </si>
  <si>
    <t>organizaciones caracterizadas, clasificadas y categorizadas del sector DRAEF.</t>
  </si>
  <si>
    <t>Implementación de la estrategia comunicativa para la difusión y socialización de la  Política Pública</t>
  </si>
  <si>
    <t>Estrategia comunicativa para la difusión y socialización de la Política pública implementada</t>
  </si>
  <si>
    <t xml:space="preserve">Acciones de gestión del conocimiento y la innovación, para el fortalecimiento del sector DRAEF con enfoque diferencial y territorial </t>
  </si>
  <si>
    <t>Implementación de un plan maestro para lograr el seguimiento de parques, escenarios, espacio público y patios de recreo del Meta.</t>
  </si>
  <si>
    <t>plan maestro de parques implementado</t>
  </si>
  <si>
    <t>% de Avance de la Vigencia</t>
  </si>
  <si>
    <t>% de cumplimiento del Cuatrienio</t>
  </si>
  <si>
    <t>Programada</t>
  </si>
  <si>
    <t>Ejecutada</t>
  </si>
  <si>
    <t>Estímulos entregados</t>
  </si>
  <si>
    <t>META DE PRODUCTO</t>
  </si>
  <si>
    <t>Atletas preparados</t>
  </si>
  <si>
    <t>INDICADOR DE LA ACCIÓN</t>
  </si>
  <si>
    <t xml:space="preserve">INDICADOR DE LA META </t>
  </si>
  <si>
    <t>Eventos deportivos de alto rendimiento con sede en Colombia realizados</t>
  </si>
  <si>
    <t>Capacitaciones realizadas</t>
  </si>
  <si>
    <t>Sistema implementado</t>
  </si>
  <si>
    <t>sistema implementado</t>
  </si>
  <si>
    <t>Eventos deportivos comunitarios realizados</t>
  </si>
  <si>
    <t>Personas que acceden a servicios deportivos, recreativos y de actividad física</t>
  </si>
  <si>
    <t>Generar un programa para la promoción y el fortalecimiento de la recreación y del deporte para el turismo y la cultura.</t>
  </si>
  <si>
    <t>Programa creado</t>
  </si>
  <si>
    <t>Generar una red de aliados para la promoción del transporte activo en el departamento</t>
  </si>
  <si>
    <t>Red de aliados generada</t>
  </si>
  <si>
    <t>Eventos realizados</t>
  </si>
  <si>
    <t>Estrategia o programa implementado</t>
  </si>
  <si>
    <t>Diseñar e implementar un programa intersectorial de capacitación a docentes de básica primaria para el desarrollo de competencias en educación física</t>
  </si>
  <si>
    <t>Programa diseñado e implementado</t>
  </si>
  <si>
    <t>Implementar un sistema departamental para la evaluación de las condiciones físicas y motoras de la población escolarizada</t>
  </si>
  <si>
    <t>educación física extra-escolar Fortalecida</t>
  </si>
  <si>
    <t>Inventario elaborado</t>
  </si>
  <si>
    <t>Niños, niñas, adolescentes y jóvenes inscritos en Escuelas Deportivas</t>
  </si>
  <si>
    <t>Diseñar e implementar el Observatorio DRAEF del Departamento del Meta</t>
  </si>
  <si>
    <t>Observatorio implementado</t>
  </si>
  <si>
    <t>Informe realizado y socializado</t>
  </si>
  <si>
    <t xml:space="preserve">Realizar 1 evaluación de la Política Pública </t>
  </si>
  <si>
    <t>Realizar 1 Ajuste y/o actualización de la Política Pública</t>
  </si>
  <si>
    <t>Ajuste y/o actualización realizado</t>
  </si>
  <si>
    <t>Diseñar e implementar 1 sistema de información para el sector DRAEF</t>
  </si>
  <si>
    <t>1 sistema de información para el sector DRAEF implementado</t>
  </si>
  <si>
    <t>Elaborar 1 proceso investigativo para realizar seguimiento permanente a los indicadores de impacto, en articulación con la academia</t>
  </si>
  <si>
    <t>realizar 4 foros, conversatorios y/o paneles de discusión en temas relacionados con el sector DRAEF, en articulación con la academia y el sector privado</t>
  </si>
  <si>
    <t>foros, conversatorios y/o paneles de discusión realizados</t>
  </si>
  <si>
    <t>Mesa creada e implementada</t>
  </si>
  <si>
    <t>Asistencias realizadas</t>
  </si>
  <si>
    <t>Implementar 1 estrategia comunicativa para la difusión y socialización de la  Política Pública</t>
  </si>
  <si>
    <t>Estrategia implementada</t>
  </si>
  <si>
    <t>Implementación de un sistema departamental para la evaluación de las condiciones físicas y motoras de la población escolarizada</t>
  </si>
  <si>
    <t xml:space="preserve"> Caracterización, clasificación y categorización de las organizaciones DRAEF, en articulación con los entes territoriales </t>
  </si>
  <si>
    <t xml:space="preserve">Evaluación de la Política Pública. Planeación gobernación.  </t>
  </si>
  <si>
    <t xml:space="preserve"> Realizar 1 caracterización, clasificación y categorización de las organizaciones DRAEF, en articulación con los entes territoriales </t>
  </si>
  <si>
    <t>Implementar y mantener 1 sistema de gestión para fortalecer desempeño institucional</t>
  </si>
  <si>
    <t>Centro de ciencias aplicadas al deporte modernizado, dotado y con adecuado mantenimiento</t>
  </si>
  <si>
    <t>Crear e implementar la Mesa Departamental Intersectorial DRAEF</t>
  </si>
  <si>
    <t xml:space="preserve">Apoyar 33 ligas deportivas técnica y financieramente  según los resultados del proceso de categorización y clasificación </t>
  </si>
  <si>
    <t>Ligas deportivas apoyadas</t>
  </si>
  <si>
    <t>Implementación de un sistema de selección y categorización del talento humano del deporte</t>
  </si>
  <si>
    <t>Implementar 1 sistema de selección y categorización del talento humano.</t>
  </si>
  <si>
    <t xml:space="preserve"> Implementación del programa de apoyo integral a deportista de altos logros</t>
  </si>
  <si>
    <t>Municipios beneficiados</t>
  </si>
  <si>
    <t>Estrategia fortalecida</t>
  </si>
  <si>
    <t>apoyo a la promoción e implementación de hábitos de vida saludables con enfoque de curso de vida</t>
  </si>
  <si>
    <t>Construcción y mejoramiento de la infraestructura deportivo-recreativa en los 29 municipios</t>
  </si>
  <si>
    <t>Modernización, dotación y mantenimiento de un centro de ciencias aplicadas y altos logros del deporte en el departamento del meta</t>
  </si>
  <si>
    <t>Evaluación realizada</t>
  </si>
  <si>
    <t>Realizar 1 rendición de cuentas anual a la Asamblea Departamental y la comunidad</t>
  </si>
  <si>
    <t>Rendición de cuentas realizada</t>
  </si>
  <si>
    <t>Proceso investigativo elaborado</t>
  </si>
  <si>
    <t xml:space="preserve"> Caracterización, clasificación y categorización realizada</t>
  </si>
  <si>
    <t>LÍNEA BASE</t>
  </si>
  <si>
    <t>META FÍSICA DEL CUATRIENIO</t>
  </si>
  <si>
    <t>ORIENTACIÓN DE LA META</t>
  </si>
  <si>
    <t>Asistencia técnica para el fortalecimiento de la capacidad operativa y administrativa de los organismos públicos y privados del sector.</t>
  </si>
  <si>
    <t>Implementar 1 sistema departamental de detección, captación, promoción y seguimiento de talentos deportivos</t>
  </si>
  <si>
    <t>Diseño e implementación de una estrategia de apoyo integral a deportistas de alto logros que cumplan con los criterios que para el fin se establezcan</t>
  </si>
  <si>
    <t>Desarrollar 1 evento de integración deportiva para el sector universitario</t>
  </si>
  <si>
    <t>Evento deportivo universitario</t>
  </si>
  <si>
    <t>Alianzas y convenios que fortalezcan la construcción, recuperación y el mantenimiento de entornos, senderos, parques y escenarios.</t>
  </si>
  <si>
    <t>Realizar 2 asistencias técnica a los entes municipales de Deporte para la creación e implementación de las Mesas Municipales Intersectoriales DRAEF</t>
  </si>
  <si>
    <t>Numero de sistemas de gestión implementados</t>
  </si>
  <si>
    <t>Número servicios y herramientas tecnológicas implementadas</t>
  </si>
  <si>
    <t>índice de capacidad en la prestación de servicios de tecnología</t>
  </si>
  <si>
    <t>Número de procesos de capacitación  a actores del deporte departamental desarrolladas para mejorar la calidad de la oferta</t>
  </si>
  <si>
    <t>Implementación de una estrategia para fomentar  el DEPORTE UNIVERSITARIO</t>
  </si>
  <si>
    <t>Desarrollar  actividades recreativas en los ETCR de 3 municipios de del departamento.</t>
  </si>
  <si>
    <t>Realizar 1 acción de desarrollo para los Campamentos Juveniles</t>
  </si>
  <si>
    <t>Activiades de promoción de la actividad física</t>
  </si>
  <si>
    <t>Número de actividades de promoción</t>
  </si>
  <si>
    <t xml:space="preserve">Generar 1 alianza para el fortalecimiento y la promoción de la educación física extra-escolar </t>
  </si>
  <si>
    <t>Programada (Apropiación)</t>
  </si>
  <si>
    <t>Ejecutada (Compromisos)</t>
  </si>
  <si>
    <t>Obligaciones</t>
  </si>
  <si>
    <t>implementar 1 progrma de Actividad fisica en diferentes municipios del departamento</t>
  </si>
  <si>
    <t>mantenimiento</t>
  </si>
  <si>
    <t>Implementar 1 estrategia o programa para el envejecimiento activo.</t>
  </si>
  <si>
    <t>Realizar 1 Informe de monitoreo a la ejecución de la Política Pública por vigencia</t>
  </si>
  <si>
    <t>Realizar 1 Informe de seguimiento a la ejecución de la Política Pública por vigencia</t>
  </si>
  <si>
    <t>Etrategia implementada</t>
  </si>
  <si>
    <t>ITEM</t>
  </si>
  <si>
    <t>ACCIONES</t>
  </si>
  <si>
    <t>ACCIONES CUMPLIDAS</t>
  </si>
  <si>
    <t>% CUMPLIMIENTO DIFERENCIADO POR LINEA</t>
  </si>
  <si>
    <t>ACCIONES PENDIENTES</t>
  </si>
  <si>
    <t>% GENERAL ASIGNADO POR LINEA</t>
  </si>
  <si>
    <t>% CUMPLIMIENTO GENERAL POR LINEA</t>
  </si>
  <si>
    <t>LIENA 1</t>
  </si>
  <si>
    <t>LIENA 2</t>
  </si>
  <si>
    <t>LIENA 3</t>
  </si>
  <si>
    <t>LIENA 4</t>
  </si>
  <si>
    <t>LIENA 5</t>
  </si>
  <si>
    <t>LIENA 6</t>
  </si>
  <si>
    <t>TOTAL</t>
  </si>
  <si>
    <t>INSTITUTO DE DEPORTE Y RECREACIÓN DEL META</t>
  </si>
  <si>
    <t>PROCESO DE FOMENTO, DESARROLLO Y FORTALECIMIENTO DRAEF</t>
  </si>
  <si>
    <t>INFORME DE MONITOREO</t>
  </si>
  <si>
    <t xml:space="preserve">Código: FDF-FO-14		</t>
  </si>
  <si>
    <t>Preparar 1230 deportistas para la participación en juegos y campeonatos de orden nacional e internacional.</t>
  </si>
  <si>
    <t>Entregar 2820 estímulos económicos a  deportistas de alto rendimiento</t>
  </si>
  <si>
    <t>Beneficiar a 7500 niños, niñas, adolescentes y jóvenes  en procesos de iniciación, fundamentación y perfeccionamiento deportivo.</t>
  </si>
  <si>
    <t>Beneficiar a 91.000 personas en la práctica de estilos de vida saludable, la recreación, el deporte y el aprovechamiento del tiempo libre</t>
  </si>
  <si>
    <t xml:space="preserve">Realizar o apoyar la organización de 60 eventos masivos de promoción de la actividad física. </t>
  </si>
  <si>
    <t>Fomentar la participación de 24600personas en los juegos supérate Intercolegiados.</t>
  </si>
  <si>
    <t>Actualizar del inventario de la infraestructura del sector.</t>
  </si>
  <si>
    <t>Construir y dotar 6 infraestructuras recreo-deportivas</t>
  </si>
  <si>
    <t>Adecuar, mantener y/o rehabilitar 40 infraestructuras recreo-deportivos mediante presupuestos participativos.</t>
  </si>
  <si>
    <t>Construir y/o dotar 1 escenario de alto rendimiento</t>
  </si>
  <si>
    <t>realizar un  plan maestro para lograr el seguimiento de parques, escenarios, espacio público y patios de recreo del Meta.</t>
  </si>
  <si>
    <t>Realizar 2 procesos formativos a funcionarios públicos del  sector DRAEF en mecanismos adecuados para la implementación de las acciones de Política Pública</t>
  </si>
  <si>
    <t>Construir y dotar</t>
  </si>
  <si>
    <t>Versión: 02</t>
  </si>
  <si>
    <t>Organizar  22 eventos  de preparacion y competencia deportiva alto rendimiento</t>
  </si>
  <si>
    <t>Realizar 26 eventos deportivos y recreativos para grupos sectoriales o diferenciales.</t>
  </si>
  <si>
    <t>Beneficiar a 17.600 niños y niñas de la primera infancia en actividades de desarrollo psicomotriz</t>
  </si>
  <si>
    <t>Beneficiar a 4.150 personas de los internados rurales con actividades de aprovechamiento del tiempo libre.</t>
  </si>
  <si>
    <t>Beneficiar 17.100 personas en centros juveniles de desarrollo con depote comunitario y aprovechamiento del tiempo libre.</t>
  </si>
  <si>
    <t>parques adecuados</t>
  </si>
  <si>
    <t>plan maestro realizado</t>
  </si>
  <si>
    <t>Realizar 2  asistencias técnica en formulación, implementación, seguimiento y evaluación de planes, programas y proyectos a los  Institutos o Secretarías de Deporte del orden Municipal</t>
  </si>
  <si>
    <t>Mejorar al 100% la infraestructura informática y las redes de conectividad y comunicación para la prestación de los servicios DRAEF.</t>
  </si>
  <si>
    <t>incremento</t>
  </si>
  <si>
    <t>Sistema de Gestión implementado</t>
  </si>
  <si>
    <t>Vigencia: 24/04/2024</t>
  </si>
  <si>
    <t xml:space="preserve">Realizar una capacitacion anual para los actores del sector </t>
  </si>
  <si>
    <t>Meta Física 2025</t>
  </si>
  <si>
    <t>Meta Fínanciera 2025</t>
  </si>
  <si>
    <t>OBSERVACIOBES</t>
  </si>
  <si>
    <t>ACCIONES  REALIZADAS</t>
  </si>
  <si>
    <t>1.	Capacitación en hábitos de vida saludable. En los diferentes ciclos de vida. IDERMETA-Secretaria de Salud.  Programa de Actividad Física.
2.	Capacitación en medidas para la prevención de enfermedades transmitidas por vectores animales.    Ligas, entrenadores, deportistas y personal de IDERMETA.
3.	Capacitación en Habilidades para la vida. Ligas, entrenadores, deportistas y personal de IDERMETA.
4.	Capacitación en contratación estatal y Secop 2. Dirigido a funcionarios públicos y contratistas de IDEREMTA.</t>
  </si>
  <si>
    <t xml:space="preserve">1.	Resolución 150 del 28 de diciembre de 2020. </t>
  </si>
  <si>
    <t>Contratación personal de Coordinación, Administrativo y promotres Prrograma Primera Infancia</t>
  </si>
  <si>
    <t>Estamos en 27 municipios del departamento, entre los cuales estan La Uribe, Vista Hermosa, Lejanias, Mapiripan, Mesetas entre otors.</t>
  </si>
  <si>
    <t>constante</t>
  </si>
  <si>
    <t>BPIN 2024005500183. FORTALECIMIENTO DE LOS PROCESOS DE FORMACIÓN, PREPARACIÓN Y COMPETENCIA DEPORTIVA DE ALTO RENDIMIENTO EN EL DEPARTAMENTO DEL META.  SE ENTREGARON 948 EN LA VIGENCIA 2024.</t>
  </si>
  <si>
    <t xml:space="preserve">
BPIN 2024005500183. FORTALECIMIENTO DE LOS PROCESOS DE FORMACIÓN, PREPARACIÓN Y COMPETENCIA DEPORTIVA DE ALTO RENDIMIENTO EN EL DEPARTAMENTO DEL META
. Contratación Personal de Coordinación, Administrativos y Tecnicos de alto rendimiento 
. Personal del áere de Medicina Deportiva 
. Se han apoyado 33 salidas a las siguientes ligas: Natación, Levantamiento de pesas, Tiro con Arco, Voleibol, Billar, Esgrima, Patinaje, Billar, Baloncesto, Judo, Disco Volador, Motociclismo, Disco Volador, Discapacidad, Karate Do, Futbol, Sambo, Tenis, Softbol,  Billar, Para-natación, Boxeo, Esgrima, Subacuaticas, Baloncesto, Beisbol, Pesas, Tiro con Arco, Tejo )</t>
  </si>
  <si>
    <t>CAMPAMENTO REGIONAL AMAZONIA 260 PARTICIPANTES DE TODO EL PAIS.</t>
  </si>
  <si>
    <t xml:space="preserve">BPIN 2024005500173. FORTALECIMIENTO DE ACTIVIDADES DEPORTIVAS, FÍSICAS Y RECREATIVAS EN ENTORNOS SOCIOCOMUNITARIOS EN EL DEPARTAMENTO DEL META.
-Contratación personal de Coordinación, Administrativo y promotres Prrograma CJD </t>
  </si>
  <si>
    <t>BPIN 2024005500170. APOYO AL PROCESO FORMATIVO DEL DEPORTE ESCOLAR Y LA EDUCACIÓN FÍSICA EN EL DEPARTAMENTO DEL META.
- Contratación Personal de Coordinación, administración y formadores ()</t>
  </si>
  <si>
    <t>BPIN 2024005500173. FORTALECIMIENTO DE ACTIVIDADES DEPORTIVAS, FÍSICAS Y RECREATIVAS EN ENTORNOS SOCIOCOMUNITARIOS EN EL DEPARTAMENTO DEL META. 29.945 DE LA VIGENVIA 2024</t>
  </si>
  <si>
    <t>BPIN 2024005500194. FORTALECIMIENTO DE LA GESTIÓN ADMINISTRATIVA, TECNOLÓGICA, OPERATIVA Y ORGANIZACIONAL DEL INSTITUTO DE DEPORTE Y RECREACIÓN DEL META.
- Contratación de personal OBSERVATORIO DRAEF</t>
  </si>
  <si>
    <t>SE REALIZO INFORME DE RENDICION DE CUENTAS DE LA VIGECIA 2024EL DIA 7 D ABRIL Y SE ENVIO PREVIA CONVOCATORIA DE TODOS LOS ACTORES DEL SECTOR POR TODOS LOS CANALES DE COMUNICACION.</t>
  </si>
  <si>
    <t>BPIN 2024005500194. FORTALECIMIENTO DE LA GESTIÓN ADMINISTRATIVA, TECNOLÓGICA, OPERATIVA Y ORGANIZACIONAL DEL INSTITUTO DE DEPORTE Y RECREACIÓN DEL META.
- Contratación de personal administrativo y archivo</t>
  </si>
  <si>
    <t>Ointernacional Open de Tenis 65 del Meta                                                                            Futbol Profesional</t>
  </si>
  <si>
    <t>BPIN 2024005500168. DESARROLLO DE LOS PROCESOS DE FORMACIÓN, INICIACIÓN, FUNDAMENTACIÓN Y PERFECCIONAMIENTO DEPORTIVO EN EL DEPARTAMENTO DEL META
- Contratacíón Personal de coordinación, administrativo y Formadores
- Festival de iniciación escuelas de formación (Semana santa) 
- Programa Futuros Llaneros 
- Transporte niño escuela de futbol acacias en torneo Nacional 
- Festival Viva Meta 65 años.
- Programa Baloncesto "Sueños Metenses"
- Festival Rural</t>
  </si>
  <si>
    <t>1.	      34 salidas y fogueos apoyadosaligas
2.	      110 entrenadores de alto rendimiento
3.	      201 deportistas.</t>
  </si>
  <si>
    <t>1. EVENTO III PARADA NACIONAL INTERCLUBES DE RUGBY SUBACUATICO CATEGORIA B MASCULINA Y CATEGORIA C MIXTA, CON EL FIN DE FORTALECER LOS PROCESOS DE ALTO RENDIMIENTO EN EL DEPARTAMENTO DEL META
2.  EVENTO DE BOXEO DENOMINADO 1ER CAMPEONATO DEPARTAMENTAL DE BOXEO COPA PUERTA DEL LLANO
3.   EVENTO DE MOTOCICLISMO DENOMINADO I VALIDA DEPARTAMENTAL DE MOTOVELOCIDAD
4. FEDECOLTENIS TORNEO NACIONAL GRADO 3 META
5. CAMPEONATO NACIONAL INTERLIGAS DE BILLAR Y ESGRIMA PARALIMPICOS
6. III VALIDA NACIONAL DE VELOCIDAD
7. CAMPEONATO DEPARTAMENTAL RELAMPAGO DE BOXEO “TITANES DEL GUEJAR” 
8.  V TORNEO NACIONAL INTERLIGAS JUNIOR - JUVENIL FECODV 2025 MODALIDAD ULTIMATE FRISBEE
9. TORNEO DEPARTAMENTAL CLASIFICATORIO PRESELECCIÓN META
10.  IV TORNEO NACIONAL DE GOALBALL
11. COPA NACIONAL INTERLIGAS E INTERCLUBES EN LAS CATEGORÍAS M9, M11, M13, M15 CADETE, JUVENIL, SUB 23, MAYORES Y VETERANOS INDIVIDUAL Y POR EQUIPOS Y EL FESTIVAL NACIONAL INFANTIL EN LAS CATEGORÍAS SUB 9, SUB12, SUB15, OPEN 35 Y MAYORES ABIERTA
12. CAMPEONATO DEPARTAMENTAL DE ATLETISMO U14, U16, U18, U20
Se realizó Reprogramación de Meta pasando de 5 eventos a 12 para la adición
- SE REALIZÓ ADICIÓN DE 150.000.000</t>
  </si>
  <si>
    <t>BPIN 2024005500173. FORTALECIMIENTO DE ACTIVIDADES DEPORTIVAS, FÍSICAS Y RECREATIVAS EN ENTORNOS SOCIOCOMUNITARIOS EN EL DEPARTAMENTO DEL META
1. Se apoyo por gestión la realización del evento del día Internacional de la actividad física
2. Se apoyo por gestión el desarrollo de la carrera de la Llanura impulsando el deporte, el aprovechamiento del tiempo libre en el departamento del Meta.
3. Se realiza evento OPEN TENIS 65
4. Campamentos Juveniles
5. Media Maraton Meta
6. Juegos ancestrales INDIGENAS
- SE REALIZO ADICIÓN DE 200.000.000</t>
  </si>
  <si>
    <t>implementacion del progrma de cazatalentos deportivo.</t>
  </si>
  <si>
    <t>para vigencia 2024 se beneficiaron 5586</t>
  </si>
  <si>
    <t>Se esta realizando los tramites pertinentes para adicionar Py Laureles con $6.954.590.325
Lo 1.419 corresponden adición de regalias py 20220005500236-Construccón polideportivo en el centro poblado la cristalina de lozada en el municipio de la macarena.                                                                                                                                              - Parque Betty Camacho $ 4.193.562.248,57
- Parque La Madrid $ 3.875.160.759,05
- Parque sexta etapa la esperanza $ 2.638.44.310,48</t>
  </si>
  <si>
    <t xml:space="preserve">PROYECTO EL CASTILLO SUEÑOS FIRMES DE PAZ
Se deja en observación que el avance de Obra es del 70%.                                                             
se reporta supervisión y interventoria fisico.                                                                         -    </t>
  </si>
  <si>
    <t>Escenario deportivo de alto rendimiento construido y dotado</t>
  </si>
  <si>
    <t>SE REALIZO INFORME DE RENDICION DE CUENTAS DE LA VIGECIA 2025</t>
  </si>
  <si>
    <t>VIGENCIA. 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</si>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</sst>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0_ ;\-0\ "/>
    <numFmt numFmtId="166" formatCode="&quot;$&quot;\ #,##0.00"/>
    <numFmt numFmtId="167" formatCode="_-&quot;$&quot;\ * #,##0.00_-;\-&quot;$&quot;\ * #,##0.00_-;_-&quot;$&quot;\ * &quot;-&quot;??_-;_-@_-"/>
  </numFmts>
  <fonts count="23" x14ac:knownFonts="1">
    <font>
      <sz val="12"/>
      <color rgb="FF000000"/>
      <name val="Calibri"/>
    </font>
    <font>
      <sz val="12"/>
      <color rgb="FF000000"/>
      <name val="Calibri"/>
      <family val="2"/>
    </font>
    <font>
      <sz val="12"/>
      <color rgb="FF000000"/>
      <name val="Calibri"/>
      <family val="2"/>
    </font>
    <font>
      <b/>
      <sz val="9"/>
      <color rgb="FF000000"/>
      <name val="Tahoma"/>
      <family val="2"/>
    </font>
    <font>
      <sz val="9"/>
      <color rgb="FF000000"/>
      <name val="Tahoma"/>
      <family val="2"/>
    </font>
    <font>
      <sz val="8"/>
      <name val="Calibri"/>
      <family val="2"/>
    </font>
    <font>
      <sz val="14"/>
      <color theme="1"/>
      <name val="Calibri"/>
      <family val="2"/>
    </font>
    <font>
      <b/>
      <sz val="14"/>
      <color theme="1"/>
      <name val="Calibri"/>
      <family val="2"/>
    </font>
    <font>
      <b/>
      <sz val="14"/>
      <color theme="1"/>
      <name val="Arial"/>
      <family val="2"/>
    </font>
    <font>
      <b/>
      <sz val="14"/>
      <color theme="1"/>
      <name val="Calibri"/>
      <family val="2"/>
      <scheme val="minor"/>
    </font>
    <font>
      <b/>
      <sz val="14"/>
      <color theme="1"/>
      <name val="Calibri (Cuerpo)"/>
    </font>
    <font>
      <sz val="14"/>
      <color theme="1"/>
      <name val="Arial"/>
      <family val="2"/>
    </font>
    <font>
      <sz val="14"/>
      <name val="Calibri"/>
      <family val="2"/>
      <scheme val="minor"/>
    </font>
    <font>
      <sz val="14"/>
      <name val="Calibri (Cuerpo)"/>
    </font>
    <font>
      <sz val="14"/>
      <color theme="1"/>
      <name val="Calibri (Cuerpo)"/>
    </font>
    <font>
      <sz val="14"/>
      <name val="Calibri"/>
      <family val="2"/>
    </font>
    <font>
      <sz val="14"/>
      <color theme="1"/>
      <name val="Calibri"/>
      <family val="2"/>
      <scheme val="minor"/>
    </font>
    <font>
      <b/>
      <sz val="20"/>
      <color rgb="FF000000"/>
      <name val="Calibri"/>
      <family val="2"/>
    </font>
    <font>
      <b/>
      <sz val="18"/>
      <color rgb="FF000000"/>
      <name val="Calibri"/>
      <family val="2"/>
    </font>
    <font>
      <sz val="12"/>
      <color rgb="FF000000"/>
      <name val="Calibri"/>
    </font>
    <font>
      <sz val="10"/>
      <name val="Arial"/>
      <family val="2"/>
    </font>
    <font>
      <sz val="11"/>
      <color theme="1"/>
      <name val="Calibri"/>
      <family val="2"/>
      <scheme val="minor"/>
    </font>
    <font>
      <b/>
      <sz val="10"/>
      <name val="Arial"/>
      <family val="2"/>
    </font>
  </fonts>
  <fills count="5">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C000"/>
        <bgColor indexed="64"/>
      </patternFill>
    </fill>
  </fills>
  <borders count="5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indexed="64"/>
      </right>
      <top/>
      <bottom style="thin">
        <color indexed="64"/>
      </bottom>
      <diagonal/>
    </border>
    <border>
      <left/>
      <right style="thin">
        <color indexed="64"/>
      </right>
      <top/>
      <bottom style="thin">
        <color indexed="64"/>
      </bottom>
      <diagonal/>
    </border>
    <border>
      <left/>
      <right style="thin">
        <color rgb="FF000000"/>
      </right>
      <top style="thin">
        <color rgb="FF000000"/>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rgb="FF000000"/>
      </right>
      <top style="thin">
        <color indexed="64"/>
      </top>
      <bottom/>
      <diagonal/>
    </border>
    <border>
      <left style="medium">
        <color indexed="64"/>
      </left>
      <right style="thin">
        <color rgb="FF000000"/>
      </right>
      <top/>
      <bottom/>
      <diagonal/>
    </border>
    <border>
      <left style="medium">
        <color indexed="64"/>
      </left>
      <right style="thin">
        <color indexed="64"/>
      </right>
      <top style="thin">
        <color rgb="FF000000"/>
      </top>
      <bottom/>
      <diagonal/>
    </border>
    <border>
      <left style="thin">
        <color rgb="FF000000"/>
      </left>
      <right style="thin">
        <color indexed="64"/>
      </right>
      <top style="thin">
        <color rgb="FF000000"/>
      </top>
      <bottom/>
      <diagonal/>
    </border>
    <border>
      <left style="thin">
        <color rgb="FF000000"/>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9" fontId="1" fillId="0" borderId="0" applyFont="0" applyFill="0" applyBorder="0" applyAlignment="0" applyProtection="0"/>
    <xf numFmtId="44" fontId="2" fillId="0" borderId="0" applyFont="0" applyFill="0" applyBorder="0" applyAlignment="0" applyProtection="0"/>
    <xf numFmtId="43" fontId="19" fillId="0" borderId="0" applyFont="0" applyFill="0" applyBorder="0" applyAlignment="0" applyProtection="0"/>
    <xf numFmtId="0" fontId="21" fillId="0" borderId="0"/>
    <xf numFmtId="9" fontId="21" fillId="0" borderId="0" applyFont="0" applyFill="0" applyBorder="0" applyAlignment="0" applyProtection="0"/>
  </cellStyleXfs>
  <cellXfs count="147">
    <xf numFmtId="0" fontId="0" fillId="0" borderId="0" xfId="0"/>
    <xf numFmtId="0" fontId="0" fillId="0" borderId="0" xfId="0" applyAlignment="1">
      <alignment horizontal="center" vertical="center"/>
    </xf>
    <xf numFmtId="1" fontId="0" fillId="0" borderId="0" xfId="0" applyNumberFormat="1"/>
    <xf numFmtId="9" fontId="0" fillId="0" borderId="0" xfId="0" applyNumberFormat="1"/>
    <xf numFmtId="0" fontId="1" fillId="3" borderId="6" xfId="0" applyFont="1" applyFill="1" applyBorder="1" applyAlignment="1">
      <alignment horizontal="center" vertical="center"/>
    </xf>
    <xf numFmtId="1" fontId="1" fillId="3" borderId="6" xfId="0" applyNumberFormat="1" applyFont="1" applyFill="1" applyBorder="1" applyAlignment="1">
      <alignment horizontal="center" vertical="center"/>
    </xf>
    <xf numFmtId="9" fontId="1" fillId="3" borderId="6" xfId="0" quotePrefix="1" applyNumberFormat="1" applyFont="1" applyFill="1" applyBorder="1" applyAlignment="1">
      <alignment horizontal="center" vertical="center" wrapText="1"/>
    </xf>
    <xf numFmtId="0" fontId="1" fillId="3" borderId="6" xfId="0" applyFont="1" applyFill="1" applyBorder="1" applyAlignment="1">
      <alignment horizontal="center" vertical="center" wrapText="1"/>
    </xf>
    <xf numFmtId="9" fontId="1" fillId="3" borderId="6" xfId="0" applyNumberFormat="1" applyFont="1" applyFill="1" applyBorder="1" applyAlignment="1">
      <alignment horizontal="center" vertical="center" wrapText="1"/>
    </xf>
    <xf numFmtId="0" fontId="1" fillId="3" borderId="6" xfId="0" applyFont="1" applyFill="1" applyBorder="1"/>
    <xf numFmtId="0" fontId="1" fillId="4" borderId="6" xfId="0" applyFont="1" applyFill="1" applyBorder="1"/>
    <xf numFmtId="1" fontId="1" fillId="0" borderId="6" xfId="0" applyNumberFormat="1" applyFont="1" applyBorder="1"/>
    <xf numFmtId="9" fontId="1" fillId="0" borderId="6" xfId="0" applyNumberFormat="1" applyFont="1" applyBorder="1"/>
    <xf numFmtId="0" fontId="1" fillId="0" borderId="6" xfId="0" applyFont="1" applyBorder="1"/>
    <xf numFmtId="1" fontId="1" fillId="4" borderId="6" xfId="0" applyNumberFormat="1" applyFont="1" applyFill="1" applyBorder="1"/>
    <xf numFmtId="9" fontId="1" fillId="4" borderId="6" xfId="0" applyNumberFormat="1" applyFont="1" applyFill="1" applyBorder="1"/>
    <xf numFmtId="9" fontId="9" fillId="0" borderId="6" xfId="1" applyFont="1" applyFill="1" applyBorder="1" applyAlignment="1" applyProtection="1">
      <alignment vertical="center" shrinkToFit="1"/>
    </xf>
    <xf numFmtId="0" fontId="17" fillId="2" borderId="6" xfId="0" applyFont="1" applyFill="1" applyBorder="1" applyAlignment="1">
      <alignment horizontal="center"/>
    </xf>
    <xf numFmtId="0" fontId="18" fillId="2" borderId="6" xfId="0" applyFont="1" applyFill="1" applyBorder="1" applyAlignment="1">
      <alignment horizontal="center"/>
    </xf>
    <xf numFmtId="0" fontId="7" fillId="0" borderId="32" xfId="0" applyFont="1" applyFill="1" applyBorder="1" applyAlignment="1">
      <alignment vertical="center" wrapText="1"/>
    </xf>
    <xf numFmtId="0" fontId="7" fillId="0" borderId="48" xfId="0" applyFont="1" applyFill="1" applyBorder="1" applyAlignment="1">
      <alignment vertical="center" wrapText="1"/>
    </xf>
    <xf numFmtId="0" fontId="7" fillId="0" borderId="49" xfId="0" applyFont="1" applyFill="1" applyBorder="1" applyAlignment="1">
      <alignment vertical="center" wrapText="1"/>
    </xf>
    <xf numFmtId="0" fontId="7" fillId="0" borderId="48"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33" xfId="0" applyFont="1" applyFill="1" applyBorder="1" applyAlignment="1">
      <alignment vertical="center" wrapText="1"/>
    </xf>
    <xf numFmtId="0" fontId="7" fillId="0" borderId="49" xfId="0" applyFont="1" applyFill="1" applyBorder="1" applyAlignment="1">
      <alignment vertical="center" wrapText="1"/>
    </xf>
    <xf numFmtId="0" fontId="7" fillId="0" borderId="57" xfId="0" applyFont="1" applyFill="1" applyBorder="1" applyAlignment="1">
      <alignment horizontal="center" vertical="center" wrapText="1"/>
    </xf>
    <xf numFmtId="0" fontId="7" fillId="0" borderId="58"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6" xfId="0" applyFont="1" applyFill="1" applyBorder="1" applyAlignment="1">
      <alignment vertical="center" wrapText="1"/>
    </xf>
    <xf numFmtId="0" fontId="7" fillId="0" borderId="0" xfId="0" applyFont="1" applyFill="1" applyAlignment="1">
      <alignment vertical="center" wrapText="1"/>
    </xf>
    <xf numFmtId="0" fontId="6" fillId="0" borderId="0" xfId="0" applyFont="1" applyFill="1" applyAlignment="1">
      <alignment vertical="center"/>
    </xf>
    <xf numFmtId="0" fontId="7" fillId="0" borderId="35" xfId="0" applyFont="1" applyFill="1" applyBorder="1" applyAlignment="1">
      <alignment vertical="center" wrapText="1"/>
    </xf>
    <xf numFmtId="0" fontId="7" fillId="0" borderId="28" xfId="0" applyFont="1" applyFill="1" applyBorder="1" applyAlignment="1">
      <alignment vertical="center" wrapText="1"/>
    </xf>
    <xf numFmtId="0" fontId="7" fillId="0" borderId="29" xfId="0" applyFont="1" applyFill="1" applyBorder="1" applyAlignment="1">
      <alignment vertical="center" wrapText="1"/>
    </xf>
    <xf numFmtId="0" fontId="7" fillId="0" borderId="30"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31" xfId="0" applyFont="1" applyFill="1" applyBorder="1" applyAlignment="1">
      <alignment vertical="center" wrapText="1"/>
    </xf>
    <xf numFmtId="0" fontId="7" fillId="0" borderId="11" xfId="0" applyFont="1" applyFill="1" applyBorder="1" applyAlignment="1">
      <alignment vertical="center" wrapText="1"/>
    </xf>
    <xf numFmtId="0" fontId="7" fillId="0" borderId="50" xfId="0" applyFont="1" applyFill="1" applyBorder="1" applyAlignment="1">
      <alignment vertical="center" wrapText="1"/>
    </xf>
    <xf numFmtId="0" fontId="7" fillId="0" borderId="51" xfId="0" applyFont="1" applyFill="1" applyBorder="1" applyAlignment="1">
      <alignment vertical="center" wrapText="1"/>
    </xf>
    <xf numFmtId="0" fontId="7" fillId="0" borderId="52" xfId="0" applyFont="1" applyFill="1" applyBorder="1" applyAlignment="1">
      <alignment vertical="center" wrapText="1"/>
    </xf>
    <xf numFmtId="0" fontId="7" fillId="0" borderId="53" xfId="0" applyFont="1" applyFill="1" applyBorder="1" applyAlignment="1">
      <alignment horizontal="center" vertical="center" wrapText="1"/>
    </xf>
    <xf numFmtId="0" fontId="7" fillId="0" borderId="54" xfId="0" applyFont="1" applyFill="1" applyBorder="1" applyAlignment="1">
      <alignment horizontal="center" vertical="center" wrapText="1"/>
    </xf>
    <xf numFmtId="0" fontId="7" fillId="0" borderId="55" xfId="0" applyFont="1" applyFill="1" applyBorder="1" applyAlignment="1">
      <alignment horizontal="center" vertical="center" wrapText="1"/>
    </xf>
    <xf numFmtId="0" fontId="7" fillId="0" borderId="54" xfId="0" applyFont="1" applyFill="1" applyBorder="1" applyAlignment="1">
      <alignment vertical="center" wrapText="1"/>
    </xf>
    <xf numFmtId="0" fontId="7" fillId="0" borderId="56" xfId="0" applyFont="1" applyFill="1" applyBorder="1" applyAlignment="1">
      <alignment vertical="center" wrapText="1"/>
    </xf>
    <xf numFmtId="0" fontId="7" fillId="0" borderId="0" xfId="0" applyFont="1" applyFill="1" applyAlignment="1">
      <alignment vertical="center"/>
    </xf>
    <xf numFmtId="0" fontId="11" fillId="0" borderId="18" xfId="0" applyFont="1" applyFill="1" applyBorder="1" applyAlignment="1">
      <alignment vertical="center" wrapText="1"/>
    </xf>
    <xf numFmtId="0" fontId="8" fillId="0" borderId="18" xfId="0" applyFont="1" applyFill="1" applyBorder="1" applyAlignment="1">
      <alignment vertical="center" wrapText="1"/>
    </xf>
    <xf numFmtId="0" fontId="11" fillId="0" borderId="24" xfId="0" applyFont="1" applyFill="1" applyBorder="1" applyAlignment="1">
      <alignment vertical="center" wrapText="1"/>
    </xf>
    <xf numFmtId="0" fontId="11" fillId="0" borderId="27" xfId="0" applyFont="1" applyFill="1" applyBorder="1" applyAlignment="1">
      <alignment vertical="center" wrapText="1"/>
    </xf>
    <xf numFmtId="0" fontId="11" fillId="0" borderId="10" xfId="0" applyFont="1" applyFill="1" applyBorder="1" applyAlignment="1">
      <alignment vertical="center" wrapText="1"/>
    </xf>
    <xf numFmtId="0" fontId="11" fillId="0" borderId="39" xfId="0" applyFont="1" applyFill="1" applyBorder="1" applyAlignment="1">
      <alignment vertical="center" wrapText="1"/>
    </xf>
    <xf numFmtId="0" fontId="6" fillId="0" borderId="10" xfId="0" applyFont="1" applyFill="1" applyBorder="1" applyAlignment="1">
      <alignment vertical="center"/>
    </xf>
    <xf numFmtId="9" fontId="9" fillId="0" borderId="10" xfId="1" applyFont="1" applyFill="1" applyBorder="1" applyAlignment="1" applyProtection="1">
      <alignment vertical="center" shrinkToFit="1"/>
    </xf>
    <xf numFmtId="9" fontId="9" fillId="0" borderId="10" xfId="0" applyNumberFormat="1" applyFont="1" applyFill="1" applyBorder="1" applyAlignment="1">
      <alignment vertical="center" shrinkToFit="1"/>
    </xf>
    <xf numFmtId="44" fontId="12" fillId="0" borderId="6" xfId="2" applyFont="1" applyFill="1" applyBorder="1" applyAlignment="1" applyProtection="1">
      <alignment vertical="center" wrapText="1"/>
    </xf>
    <xf numFmtId="4" fontId="6" fillId="0" borderId="6" xfId="0" applyNumberFormat="1" applyFont="1" applyFill="1" applyBorder="1" applyAlignment="1">
      <alignment vertical="center"/>
    </xf>
    <xf numFmtId="164" fontId="9" fillId="0" borderId="6" xfId="0" applyNumberFormat="1" applyFont="1" applyFill="1" applyBorder="1" applyAlignment="1">
      <alignment vertical="center" shrinkToFit="1"/>
    </xf>
    <xf numFmtId="0" fontId="6" fillId="0" borderId="6" xfId="0" applyFont="1" applyFill="1" applyBorder="1" applyAlignment="1">
      <alignment vertical="center" wrapText="1"/>
    </xf>
    <xf numFmtId="0" fontId="11" fillId="0" borderId="25" xfId="0" applyFont="1" applyFill="1" applyBorder="1" applyAlignment="1">
      <alignment vertical="center" wrapText="1"/>
    </xf>
    <xf numFmtId="0" fontId="11" fillId="0" borderId="6" xfId="0" applyFont="1" applyFill="1" applyBorder="1" applyAlignment="1">
      <alignment vertical="center" wrapText="1"/>
    </xf>
    <xf numFmtId="0" fontId="11" fillId="0" borderId="1" xfId="0" applyFont="1" applyFill="1" applyBorder="1" applyAlignment="1">
      <alignment vertical="center" wrapText="1"/>
    </xf>
    <xf numFmtId="0" fontId="11" fillId="0" borderId="40" xfId="0" applyFont="1" applyFill="1" applyBorder="1" applyAlignment="1">
      <alignment vertical="center" wrapText="1"/>
    </xf>
    <xf numFmtId="0" fontId="6" fillId="0" borderId="6" xfId="0" applyFont="1" applyFill="1" applyBorder="1" applyAlignment="1">
      <alignment vertical="center"/>
    </xf>
    <xf numFmtId="166" fontId="13" fillId="0" borderId="6" xfId="2" applyNumberFormat="1" applyFont="1" applyFill="1" applyBorder="1" applyAlignment="1" applyProtection="1">
      <alignment vertical="center" wrapText="1"/>
    </xf>
    <xf numFmtId="0" fontId="11" fillId="0" borderId="4" xfId="0" applyFont="1" applyFill="1" applyBorder="1" applyAlignment="1">
      <alignment vertical="center" wrapText="1"/>
    </xf>
    <xf numFmtId="166" fontId="14" fillId="0" borderId="6" xfId="0" applyNumberFormat="1" applyFont="1" applyFill="1" applyBorder="1" applyAlignment="1">
      <alignment vertical="center"/>
    </xf>
    <xf numFmtId="0" fontId="11" fillId="0" borderId="15" xfId="0" applyFont="1" applyFill="1" applyBorder="1" applyAlignment="1">
      <alignment vertical="center" wrapText="1"/>
    </xf>
    <xf numFmtId="0" fontId="11" fillId="0" borderId="3" xfId="0" applyFont="1" applyFill="1" applyBorder="1" applyAlignment="1">
      <alignment vertical="center" wrapText="1"/>
    </xf>
    <xf numFmtId="0" fontId="9" fillId="0" borderId="6" xfId="0" applyFont="1" applyFill="1" applyBorder="1" applyAlignment="1">
      <alignment vertical="center" shrinkToFit="1"/>
    </xf>
    <xf numFmtId="0" fontId="11" fillId="0" borderId="12" xfId="0" applyFont="1" applyFill="1" applyBorder="1" applyAlignment="1">
      <alignment vertical="center" wrapText="1"/>
    </xf>
    <xf numFmtId="0" fontId="11" fillId="0" borderId="8" xfId="0" applyFont="1" applyFill="1" applyBorder="1" applyAlignment="1">
      <alignment vertical="center" wrapText="1"/>
    </xf>
    <xf numFmtId="0" fontId="11" fillId="0" borderId="9" xfId="0" applyFont="1" applyFill="1" applyBorder="1" applyAlignment="1">
      <alignment vertical="center" wrapText="1"/>
    </xf>
    <xf numFmtId="0" fontId="11" fillId="0" borderId="12" xfId="0" quotePrefix="1" applyFont="1" applyFill="1" applyBorder="1" applyAlignment="1">
      <alignment vertical="center" wrapText="1"/>
    </xf>
    <xf numFmtId="0" fontId="11" fillId="0" borderId="12" xfId="0" applyFont="1" applyFill="1" applyBorder="1" applyAlignment="1">
      <alignment vertical="center" wrapText="1"/>
    </xf>
    <xf numFmtId="167" fontId="15" fillId="0" borderId="6" xfId="0" applyNumberFormat="1" applyFont="1" applyFill="1" applyBorder="1" applyAlignment="1">
      <alignment vertical="center" wrapText="1"/>
    </xf>
    <xf numFmtId="0" fontId="11" fillId="0" borderId="11" xfId="0" applyFont="1" applyFill="1" applyBorder="1" applyAlignment="1">
      <alignment vertical="center" wrapText="1"/>
    </xf>
    <xf numFmtId="0" fontId="11" fillId="0" borderId="8" xfId="0" applyFont="1" applyFill="1" applyBorder="1" applyAlignment="1">
      <alignment vertical="center" wrapText="1"/>
    </xf>
    <xf numFmtId="0" fontId="11" fillId="0" borderId="19" xfId="0" applyFont="1" applyFill="1" applyBorder="1" applyAlignment="1">
      <alignment vertical="center" wrapText="1"/>
    </xf>
    <xf numFmtId="0" fontId="8" fillId="0" borderId="19" xfId="0" applyFont="1" applyFill="1" applyBorder="1" applyAlignment="1">
      <alignment vertical="center" wrapText="1"/>
    </xf>
    <xf numFmtId="0" fontId="11" fillId="0" borderId="6" xfId="0" quotePrefix="1" applyFont="1" applyFill="1" applyBorder="1" applyAlignment="1">
      <alignment vertical="center" wrapText="1"/>
    </xf>
    <xf numFmtId="0" fontId="11" fillId="0" borderId="17" xfId="0" applyFont="1" applyFill="1" applyBorder="1" applyAlignment="1">
      <alignment vertical="center" wrapText="1"/>
    </xf>
    <xf numFmtId="0" fontId="8" fillId="0" borderId="17" xfId="0" applyFont="1" applyFill="1" applyBorder="1" applyAlignment="1">
      <alignment vertical="center" wrapText="1"/>
    </xf>
    <xf numFmtId="0" fontId="11" fillId="0" borderId="2" xfId="0" applyFont="1" applyFill="1" applyBorder="1" applyAlignment="1">
      <alignment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165" fontId="6" fillId="0" borderId="6" xfId="0" applyNumberFormat="1" applyFont="1" applyFill="1" applyBorder="1" applyAlignment="1">
      <alignment vertical="center"/>
    </xf>
    <xf numFmtId="44" fontId="12" fillId="0" borderId="6" xfId="2" applyFont="1" applyFill="1" applyBorder="1" applyAlignment="1" applyProtection="1">
      <alignment horizontal="center" vertical="center" wrapText="1"/>
    </xf>
    <xf numFmtId="43" fontId="12" fillId="0" borderId="6" xfId="3" applyFont="1" applyFill="1" applyBorder="1" applyAlignment="1" applyProtection="1">
      <alignment horizontal="center" vertical="center" wrapText="1"/>
    </xf>
    <xf numFmtId="0" fontId="11" fillId="0" borderId="23" xfId="0" applyFont="1" applyFill="1" applyBorder="1" applyAlignment="1">
      <alignment vertical="center" wrapText="1"/>
    </xf>
    <xf numFmtId="0" fontId="11" fillId="0" borderId="5" xfId="0" applyFont="1" applyFill="1" applyBorder="1" applyAlignment="1">
      <alignment vertical="center" wrapText="1"/>
    </xf>
    <xf numFmtId="0" fontId="11" fillId="0" borderId="20" xfId="0" applyFont="1" applyFill="1" applyBorder="1" applyAlignment="1">
      <alignment vertical="center" wrapText="1"/>
    </xf>
    <xf numFmtId="0" fontId="8" fillId="0" borderId="20" xfId="0" applyFont="1" applyFill="1" applyBorder="1" applyAlignment="1">
      <alignment vertical="center" wrapText="1"/>
    </xf>
    <xf numFmtId="0" fontId="11" fillId="0" borderId="21" xfId="0" applyFont="1" applyFill="1" applyBorder="1" applyAlignment="1">
      <alignment vertical="center" wrapText="1"/>
    </xf>
    <xf numFmtId="0" fontId="8" fillId="0" borderId="21" xfId="0" applyFont="1" applyFill="1" applyBorder="1" applyAlignment="1">
      <alignment vertical="center" wrapText="1"/>
    </xf>
    <xf numFmtId="0" fontId="11" fillId="0" borderId="22" xfId="0" applyFont="1" applyFill="1" applyBorder="1" applyAlignment="1">
      <alignment vertical="center" wrapText="1"/>
    </xf>
    <xf numFmtId="0" fontId="8" fillId="0" borderId="22" xfId="0" applyFont="1" applyFill="1" applyBorder="1" applyAlignment="1">
      <alignment vertical="center" wrapText="1"/>
    </xf>
    <xf numFmtId="0" fontId="11" fillId="0" borderId="26" xfId="0" applyFont="1" applyFill="1" applyBorder="1" applyAlignment="1">
      <alignment vertical="center" wrapText="1"/>
    </xf>
    <xf numFmtId="0" fontId="20" fillId="0" borderId="6" xfId="4" applyFont="1" applyFill="1" applyBorder="1" applyAlignment="1">
      <alignment horizontal="center" vertical="center" wrapText="1"/>
    </xf>
    <xf numFmtId="0" fontId="20" fillId="0" borderId="6" xfId="0" applyFont="1" applyFill="1" applyBorder="1" applyAlignment="1">
      <alignment horizontal="center" vertical="center"/>
    </xf>
    <xf numFmtId="9" fontId="22" fillId="0" borderId="6" xfId="5" applyFont="1" applyFill="1" applyBorder="1" applyAlignment="1">
      <alignment horizontal="center" vertical="center" wrapText="1"/>
    </xf>
    <xf numFmtId="167" fontId="12" fillId="0" borderId="6" xfId="2" applyNumberFormat="1" applyFont="1" applyFill="1" applyBorder="1" applyAlignment="1" applyProtection="1">
      <alignment vertical="center" wrapText="1"/>
    </xf>
    <xf numFmtId="0" fontId="11" fillId="0" borderId="7" xfId="0" applyFont="1" applyFill="1" applyBorder="1" applyAlignment="1">
      <alignment vertical="center" wrapText="1"/>
    </xf>
    <xf numFmtId="0" fontId="16" fillId="0" borderId="6" xfId="0" applyFont="1" applyFill="1" applyBorder="1" applyAlignment="1">
      <alignment vertical="center"/>
    </xf>
    <xf numFmtId="0" fontId="16" fillId="0" borderId="6" xfId="0" applyFont="1" applyFill="1" applyBorder="1" applyAlignment="1">
      <alignment vertical="center" wrapText="1"/>
    </xf>
    <xf numFmtId="167" fontId="14" fillId="0" borderId="6" xfId="2" applyNumberFormat="1" applyFont="1" applyFill="1" applyBorder="1" applyAlignment="1">
      <alignment vertical="center" wrapText="1"/>
    </xf>
    <xf numFmtId="0" fontId="11" fillId="0" borderId="41" xfId="0" applyFont="1" applyFill="1" applyBorder="1" applyAlignment="1">
      <alignment vertical="center" wrapText="1"/>
    </xf>
    <xf numFmtId="0" fontId="8" fillId="0" borderId="6" xfId="0" applyFont="1" applyFill="1" applyBorder="1" applyAlignment="1">
      <alignment vertical="center" wrapText="1"/>
    </xf>
    <xf numFmtId="167" fontId="13" fillId="0" borderId="6" xfId="2" applyNumberFormat="1" applyFont="1" applyFill="1" applyBorder="1" applyAlignment="1" applyProtection="1">
      <alignment vertical="center" wrapText="1"/>
    </xf>
    <xf numFmtId="4" fontId="6" fillId="0" borderId="6" xfId="0" applyNumberFormat="1" applyFont="1" applyFill="1" applyBorder="1" applyAlignment="1">
      <alignment vertical="center" wrapText="1"/>
    </xf>
    <xf numFmtId="0" fontId="6" fillId="0" borderId="0" xfId="0" applyFont="1" applyFill="1" applyAlignment="1">
      <alignment vertical="center" wrapText="1"/>
    </xf>
    <xf numFmtId="166" fontId="14" fillId="0" borderId="6" xfId="0" applyNumberFormat="1" applyFont="1" applyFill="1" applyBorder="1" applyAlignment="1">
      <alignment vertical="center" wrapText="1"/>
    </xf>
    <xf numFmtId="0" fontId="11" fillId="0" borderId="6" xfId="0" applyFont="1" applyFill="1" applyBorder="1" applyAlignment="1">
      <alignment vertical="center" wrapText="1" readingOrder="1"/>
    </xf>
    <xf numFmtId="0" fontId="11" fillId="0" borderId="42" xfId="0" applyFont="1" applyFill="1" applyBorder="1" applyAlignment="1">
      <alignment vertical="center" wrapText="1"/>
    </xf>
    <xf numFmtId="0" fontId="11" fillId="0" borderId="43" xfId="0" applyFont="1" applyFill="1" applyBorder="1" applyAlignment="1">
      <alignment vertical="center" wrapText="1"/>
    </xf>
    <xf numFmtId="0" fontId="8" fillId="0" borderId="44" xfId="0" applyFont="1" applyFill="1" applyBorder="1" applyAlignment="1">
      <alignment vertical="center" wrapText="1"/>
    </xf>
    <xf numFmtId="0" fontId="11" fillId="0" borderId="45" xfId="0" applyFont="1" applyFill="1" applyBorder="1" applyAlignment="1">
      <alignment vertical="center" wrapText="1"/>
    </xf>
    <xf numFmtId="0" fontId="11" fillId="0" borderId="44" xfId="0" applyFont="1" applyFill="1" applyBorder="1" applyAlignment="1">
      <alignment vertical="center" wrapText="1"/>
    </xf>
    <xf numFmtId="1" fontId="11" fillId="0" borderId="44" xfId="0" applyNumberFormat="1" applyFont="1" applyFill="1" applyBorder="1" applyAlignment="1">
      <alignment vertical="center" wrapText="1"/>
    </xf>
    <xf numFmtId="0" fontId="11" fillId="0" borderId="46" xfId="0" applyFont="1" applyFill="1" applyBorder="1" applyAlignment="1">
      <alignment vertical="center" wrapText="1"/>
    </xf>
    <xf numFmtId="0" fontId="6" fillId="0" borderId="44" xfId="0" applyFont="1" applyFill="1" applyBorder="1" applyAlignment="1">
      <alignment vertical="center" wrapText="1"/>
    </xf>
    <xf numFmtId="9" fontId="9" fillId="0" borderId="44" xfId="1" applyFont="1" applyFill="1" applyBorder="1" applyAlignment="1" applyProtection="1">
      <alignment vertical="center" shrinkToFit="1"/>
    </xf>
    <xf numFmtId="9" fontId="9" fillId="0" borderId="44" xfId="0" applyNumberFormat="1" applyFont="1" applyFill="1" applyBorder="1" applyAlignment="1">
      <alignment vertical="center" shrinkToFit="1"/>
    </xf>
    <xf numFmtId="9" fontId="6" fillId="0" borderId="0" xfId="0" applyNumberFormat="1" applyFont="1" applyFill="1" applyAlignment="1">
      <alignment vertical="center"/>
    </xf>
    <xf numFmtId="166" fontId="14" fillId="0" borderId="0" xfId="0" applyNumberFormat="1" applyFont="1" applyFill="1" applyAlignment="1">
      <alignment vertical="center"/>
    </xf>
    <xf numFmtId="4" fontId="6" fillId="0" borderId="0" xfId="0" applyNumberFormat="1" applyFont="1" applyFill="1" applyAlignment="1">
      <alignment vertical="center"/>
    </xf>
    <xf numFmtId="0" fontId="8" fillId="2" borderId="47" xfId="0" applyFont="1" applyFill="1" applyBorder="1" applyAlignment="1">
      <alignment vertical="center" wrapText="1"/>
    </xf>
    <xf numFmtId="0" fontId="8" fillId="2" borderId="9" xfId="0" applyFont="1" applyFill="1" applyBorder="1" applyAlignment="1">
      <alignment vertical="center" wrapText="1"/>
    </xf>
    <xf numFmtId="0" fontId="8" fillId="2" borderId="37" xfId="0" applyFont="1" applyFill="1" applyBorder="1" applyAlignment="1">
      <alignment vertical="center" wrapText="1"/>
    </xf>
    <xf numFmtId="2" fontId="9" fillId="2" borderId="16" xfId="0" quotePrefix="1" applyNumberFormat="1" applyFont="1" applyFill="1" applyBorder="1" applyAlignment="1">
      <alignment vertical="center" wrapText="1"/>
    </xf>
    <xf numFmtId="2" fontId="9" fillId="2" borderId="14" xfId="0" quotePrefix="1" applyNumberFormat="1" applyFont="1" applyFill="1" applyBorder="1" applyAlignment="1">
      <alignment vertical="center" wrapText="1"/>
    </xf>
    <xf numFmtId="9" fontId="9" fillId="2" borderId="9" xfId="1" applyFont="1" applyFill="1" applyBorder="1" applyAlignment="1">
      <alignment vertical="center" textRotation="90" wrapText="1"/>
    </xf>
    <xf numFmtId="9" fontId="8" fillId="2" borderId="9" xfId="0" applyNumberFormat="1" applyFont="1" applyFill="1" applyBorder="1" applyAlignment="1">
      <alignment vertical="center" textRotation="90" wrapText="1"/>
    </xf>
    <xf numFmtId="44" fontId="9" fillId="2" borderId="6" xfId="2" quotePrefix="1" applyFont="1" applyFill="1" applyBorder="1" applyAlignment="1">
      <alignment vertical="center" wrapText="1"/>
    </xf>
    <xf numFmtId="9" fontId="9" fillId="2" borderId="6" xfId="1" applyFont="1" applyFill="1" applyBorder="1" applyAlignment="1">
      <alignment vertical="center" textRotation="90" wrapText="1"/>
    </xf>
    <xf numFmtId="0" fontId="8" fillId="2" borderId="38" xfId="0" applyFont="1" applyFill="1" applyBorder="1" applyAlignment="1">
      <alignment vertical="center" wrapText="1"/>
    </xf>
    <xf numFmtId="0" fontId="8" fillId="2" borderId="10" xfId="0" applyFont="1" applyFill="1" applyBorder="1" applyAlignment="1">
      <alignment vertical="center" wrapText="1"/>
    </xf>
    <xf numFmtId="0" fontId="8" fillId="2" borderId="39" xfId="0" applyFont="1" applyFill="1" applyBorder="1" applyAlignment="1">
      <alignment vertical="center" wrapText="1"/>
    </xf>
    <xf numFmtId="2" fontId="9" fillId="2" borderId="6" xfId="0" applyNumberFormat="1" applyFont="1" applyFill="1" applyBorder="1" applyAlignment="1">
      <alignment vertical="center" textRotation="90" wrapText="1"/>
    </xf>
    <xf numFmtId="9" fontId="9" fillId="2" borderId="10" xfId="1" applyFont="1" applyFill="1" applyBorder="1" applyAlignment="1">
      <alignment vertical="center" textRotation="90" wrapText="1"/>
    </xf>
    <xf numFmtId="9" fontId="8" fillId="2" borderId="10" xfId="0" applyNumberFormat="1" applyFont="1" applyFill="1" applyBorder="1" applyAlignment="1">
      <alignment vertical="center" textRotation="90" wrapText="1"/>
    </xf>
    <xf numFmtId="166" fontId="10" fillId="2" borderId="6" xfId="2" applyNumberFormat="1" applyFont="1" applyFill="1" applyBorder="1" applyAlignment="1">
      <alignment vertical="center" textRotation="90" wrapText="1"/>
    </xf>
    <xf numFmtId="4" fontId="9" fillId="2" borderId="6" xfId="2" applyNumberFormat="1" applyFont="1" applyFill="1" applyBorder="1" applyAlignment="1">
      <alignment vertical="center" textRotation="90" wrapText="1"/>
    </xf>
  </cellXfs>
  <cellStyles count="6">
    <cellStyle name="Millares" xfId="3" builtinId="3"/>
    <cellStyle name="Moneda" xfId="2" builtinId="4"/>
    <cellStyle name="Normal" xfId="0" builtinId="0"/>
    <cellStyle name="Normal 11" xfId="4" xr:uid="{2E644987-8D44-B846-810A-69D407BE0B87}"/>
    <cellStyle name="Percent 4" xfId="5" xr:uid="{5AA3A792-477B-5B4F-9D7F-76EF622BA71D}"/>
    <cellStyle name="Porcentaje" xfId="1" builtinId="5"/>
  </cellStyles>
  <dxfs count="6">
    <dxf>
      <font>
        <b/>
        <i val="0"/>
        <color rgb="FFFF0000"/>
      </font>
    </dxf>
    <dxf>
      <font>
        <color rgb="FFFF0000"/>
      </font>
    </dxf>
    <dxf>
      <font>
        <b/>
        <i val="0"/>
        <color rgb="FFFF0000"/>
      </font>
    </dxf>
    <dxf>
      <font>
        <color rgb="FFFF0000"/>
      </font>
    </dxf>
    <dxf>
      <font>
        <b/>
        <i val="0"/>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389467</xdr:colOff>
      <xdr:row>0</xdr:row>
      <xdr:rowOff>50800</xdr:rowOff>
    </xdr:from>
    <xdr:to>
      <xdr:col>0</xdr:col>
      <xdr:colOff>2713567</xdr:colOff>
      <xdr:row>2</xdr:row>
      <xdr:rowOff>59267</xdr:rowOff>
    </xdr:to>
    <xdr:pic>
      <xdr:nvPicPr>
        <xdr:cNvPr id="5" name="Imagen 4">
          <a:extLst>
            <a:ext uri="{FF2B5EF4-FFF2-40B4-BE49-F238E27FC236}">
              <a16:creationId xmlns:a16="http://schemas.microsoft.com/office/drawing/2014/main" id="{56E4A704-8A83-8842-85AA-34F9E676B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9467" y="50800"/>
          <a:ext cx="23241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2"/>
  <sheetViews>
    <sheetView tabSelected="1" topLeftCell="E23" zoomScale="107" zoomScaleNormal="50" zoomScalePageLayoutView="10" workbookViewId="0">
      <selection activeCell="H28" sqref="H28"/>
    </sheetView>
  </sheetViews>
  <sheetFormatPr baseColWidth="10" defaultColWidth="11.1640625" defaultRowHeight="19" x14ac:dyDescent="0.2"/>
  <cols>
    <col min="1" max="1" width="43.83203125" style="32" customWidth="1"/>
    <col min="2" max="2" width="18.6640625" style="32" customWidth="1"/>
    <col min="3" max="3" width="32" style="32" customWidth="1"/>
    <col min="4" max="4" width="35" style="32" customWidth="1"/>
    <col min="5" max="5" width="38.33203125" style="32" customWidth="1"/>
    <col min="6" max="6" width="20.83203125" style="32" customWidth="1"/>
    <col min="7" max="8" width="16.6640625" style="32" customWidth="1"/>
    <col min="9" max="9" width="35" style="32" customWidth="1"/>
    <col min="10" max="11" width="11.33203125" style="32" bestFit="1" customWidth="1"/>
    <col min="12" max="12" width="11.1640625" style="32"/>
    <col min="13" max="13" width="15" style="127" bestFit="1" customWidth="1"/>
    <col min="14" max="14" width="27.6640625" style="128" customWidth="1"/>
    <col min="15" max="15" width="23.6640625" style="128" bestFit="1" customWidth="1"/>
    <col min="16" max="16" width="17" style="129" hidden="1" customWidth="1"/>
    <col min="17" max="17" width="13.6640625" style="32" customWidth="1"/>
    <col min="18" max="18" width="81.33203125" style="114" hidden="1" customWidth="1"/>
    <col min="19" max="16384" width="11.1640625" style="32"/>
  </cols>
  <sheetData>
    <row r="1" spans="1:33" ht="34" customHeight="1" x14ac:dyDescent="0.2">
      <c r="A1" s="19"/>
      <c r="B1" s="20"/>
      <c r="C1" s="21"/>
      <c r="D1" s="22" t="s">
        <v>198</v>
      </c>
      <c r="E1" s="23"/>
      <c r="F1" s="23"/>
      <c r="G1" s="23"/>
      <c r="H1" s="23"/>
      <c r="I1" s="24"/>
      <c r="J1" s="25"/>
      <c r="K1" s="25"/>
      <c r="L1" s="25"/>
      <c r="M1" s="26"/>
      <c r="N1" s="27" t="s">
        <v>201</v>
      </c>
      <c r="O1" s="28"/>
      <c r="P1" s="28"/>
      <c r="Q1" s="29"/>
      <c r="R1" s="30"/>
      <c r="S1" s="31"/>
      <c r="T1" s="31"/>
      <c r="U1" s="31"/>
      <c r="V1" s="31"/>
      <c r="W1" s="31"/>
      <c r="X1" s="31"/>
      <c r="Y1" s="31"/>
      <c r="Z1" s="31"/>
      <c r="AA1" s="31"/>
      <c r="AB1" s="31"/>
      <c r="AC1" s="31"/>
      <c r="AD1" s="31"/>
      <c r="AE1" s="31"/>
      <c r="AF1" s="31"/>
      <c r="AG1" s="31"/>
    </row>
    <row r="2" spans="1:33" ht="34" customHeight="1" x14ac:dyDescent="0.2">
      <c r="A2" s="33"/>
      <c r="B2" s="34"/>
      <c r="C2" s="35"/>
      <c r="D2" s="36" t="s">
        <v>199</v>
      </c>
      <c r="E2" s="37"/>
      <c r="F2" s="37"/>
      <c r="G2" s="37"/>
      <c r="H2" s="37"/>
      <c r="I2" s="38"/>
      <c r="J2" s="39"/>
      <c r="K2" s="39"/>
      <c r="L2" s="39"/>
      <c r="M2" s="40"/>
      <c r="N2" s="27" t="s">
        <v>227</v>
      </c>
      <c r="O2" s="28"/>
      <c r="P2" s="28"/>
      <c r="Q2" s="29"/>
      <c r="R2" s="30"/>
      <c r="S2" s="31"/>
      <c r="T2" s="31"/>
      <c r="U2" s="31"/>
      <c r="V2" s="31"/>
      <c r="W2" s="31"/>
      <c r="X2" s="31"/>
      <c r="Y2" s="31"/>
      <c r="Z2" s="31"/>
      <c r="AA2" s="31"/>
      <c r="AB2" s="31"/>
      <c r="AC2" s="31"/>
      <c r="AD2" s="31"/>
      <c r="AE2" s="31"/>
      <c r="AF2" s="31"/>
      <c r="AG2" s="31"/>
    </row>
    <row r="3" spans="1:33" ht="44" customHeight="1" thickBot="1" x14ac:dyDescent="0.25">
      <c r="A3" s="41"/>
      <c r="B3" s="42"/>
      <c r="C3" s="43"/>
      <c r="D3" s="44" t="s">
        <v>200</v>
      </c>
      <c r="E3" s="45"/>
      <c r="F3" s="45"/>
      <c r="G3" s="45"/>
      <c r="H3" s="45"/>
      <c r="I3" s="46"/>
      <c r="J3" s="47"/>
      <c r="K3" s="47"/>
      <c r="L3" s="47"/>
      <c r="M3" s="48"/>
      <c r="N3" s="27" t="s">
        <v>215</v>
      </c>
      <c r="O3" s="28"/>
      <c r="P3" s="28"/>
      <c r="Q3" s="29"/>
      <c r="R3" s="30"/>
      <c r="S3" s="31"/>
      <c r="T3" s="31"/>
      <c r="U3" s="31"/>
      <c r="V3" s="31"/>
      <c r="W3" s="31"/>
      <c r="X3" s="31"/>
      <c r="Y3" s="31"/>
      <c r="Z3" s="31"/>
      <c r="AA3" s="31"/>
      <c r="AB3" s="31"/>
      <c r="AC3" s="31"/>
      <c r="AD3" s="31"/>
      <c r="AE3" s="31"/>
      <c r="AF3" s="31"/>
      <c r="AG3" s="31"/>
    </row>
    <row r="4" spans="1:33" s="49" customFormat="1" ht="60" customHeight="1" x14ac:dyDescent="0.2">
      <c r="A4" s="130" t="s">
        <v>0</v>
      </c>
      <c r="B4" s="131" t="s">
        <v>1</v>
      </c>
      <c r="C4" s="131" t="s">
        <v>2</v>
      </c>
      <c r="D4" s="131" t="s">
        <v>98</v>
      </c>
      <c r="E4" s="131" t="s">
        <v>96</v>
      </c>
      <c r="F4" s="131" t="s">
        <v>99</v>
      </c>
      <c r="G4" s="131" t="s">
        <v>155</v>
      </c>
      <c r="H4" s="131" t="s">
        <v>156</v>
      </c>
      <c r="I4" s="132" t="s">
        <v>157</v>
      </c>
      <c r="J4" s="133" t="s">
        <v>229</v>
      </c>
      <c r="K4" s="134"/>
      <c r="L4" s="135" t="s">
        <v>91</v>
      </c>
      <c r="M4" s="136" t="s">
        <v>92</v>
      </c>
      <c r="N4" s="137" t="s">
        <v>230</v>
      </c>
      <c r="O4" s="137"/>
      <c r="P4" s="137"/>
      <c r="Q4" s="138" t="s">
        <v>91</v>
      </c>
      <c r="R4" s="30" t="s">
        <v>231</v>
      </c>
    </row>
    <row r="5" spans="1:33" s="49" customFormat="1" ht="95" customHeight="1" x14ac:dyDescent="0.2">
      <c r="A5" s="139"/>
      <c r="B5" s="140"/>
      <c r="C5" s="140"/>
      <c r="D5" s="140"/>
      <c r="E5" s="140"/>
      <c r="F5" s="140"/>
      <c r="G5" s="140"/>
      <c r="H5" s="140"/>
      <c r="I5" s="141"/>
      <c r="J5" s="142" t="s">
        <v>93</v>
      </c>
      <c r="K5" s="142" t="s">
        <v>94</v>
      </c>
      <c r="L5" s="143"/>
      <c r="M5" s="144"/>
      <c r="N5" s="145" t="s">
        <v>175</v>
      </c>
      <c r="O5" s="145" t="s">
        <v>176</v>
      </c>
      <c r="P5" s="146" t="s">
        <v>177</v>
      </c>
      <c r="Q5" s="138"/>
      <c r="R5" s="30" t="s">
        <v>232</v>
      </c>
    </row>
    <row r="6" spans="1:33" ht="229" customHeight="1" x14ac:dyDescent="0.2">
      <c r="A6" s="50" t="s">
        <v>3</v>
      </c>
      <c r="B6" s="51" t="s">
        <v>4</v>
      </c>
      <c r="C6" s="52" t="s">
        <v>158</v>
      </c>
      <c r="D6" s="53" t="s">
        <v>38</v>
      </c>
      <c r="E6" s="54" t="s">
        <v>204</v>
      </c>
      <c r="F6" s="54" t="s">
        <v>117</v>
      </c>
      <c r="G6" s="54">
        <v>6000</v>
      </c>
      <c r="H6" s="54">
        <v>7500</v>
      </c>
      <c r="I6" s="55" t="s">
        <v>39</v>
      </c>
      <c r="J6" s="56">
        <v>7500</v>
      </c>
      <c r="K6" s="56">
        <v>13364</v>
      </c>
      <c r="L6" s="57">
        <f>K6/J6</f>
        <v>1.7818666666666667</v>
      </c>
      <c r="M6" s="58">
        <v>0.5</v>
      </c>
      <c r="N6" s="59">
        <v>4920905966.21</v>
      </c>
      <c r="O6" s="59">
        <v>4183187631</v>
      </c>
      <c r="P6" s="60">
        <v>0</v>
      </c>
      <c r="Q6" s="61">
        <f>+IFERROR(O6/N6,0)</f>
        <v>0.85008485423707891</v>
      </c>
      <c r="R6" s="62" t="s">
        <v>248</v>
      </c>
    </row>
    <row r="7" spans="1:33" ht="114" x14ac:dyDescent="0.2">
      <c r="A7" s="50"/>
      <c r="B7" s="51"/>
      <c r="C7" s="63" t="s">
        <v>5</v>
      </c>
      <c r="D7" s="64" t="s">
        <v>6</v>
      </c>
      <c r="E7" s="65" t="s">
        <v>140</v>
      </c>
      <c r="F7" s="64" t="s">
        <v>141</v>
      </c>
      <c r="G7" s="64">
        <v>32</v>
      </c>
      <c r="H7" s="64">
        <v>33</v>
      </c>
      <c r="I7" s="66" t="s">
        <v>39</v>
      </c>
      <c r="J7" s="67">
        <v>33</v>
      </c>
      <c r="K7" s="67">
        <v>34</v>
      </c>
      <c r="L7" s="57">
        <f>K7/J7</f>
        <v>1.0303030303030303</v>
      </c>
      <c r="M7" s="58">
        <v>0.5</v>
      </c>
      <c r="N7" s="68">
        <v>0</v>
      </c>
      <c r="O7" s="68">
        <v>0</v>
      </c>
      <c r="P7" s="60"/>
      <c r="Q7" s="61">
        <f t="shared" ref="Q7:Q52" si="0">+IFERROR(O7/N7,0)</f>
        <v>0</v>
      </c>
      <c r="R7" s="62" t="s">
        <v>249</v>
      </c>
    </row>
    <row r="8" spans="1:33" ht="168" customHeight="1" x14ac:dyDescent="0.2">
      <c r="A8" s="50"/>
      <c r="B8" s="51"/>
      <c r="C8" s="69" t="s">
        <v>7</v>
      </c>
      <c r="D8" s="64" t="s">
        <v>168</v>
      </c>
      <c r="E8" s="65" t="s">
        <v>228</v>
      </c>
      <c r="F8" s="64" t="s">
        <v>101</v>
      </c>
      <c r="G8" s="64">
        <v>1</v>
      </c>
      <c r="H8" s="64">
        <v>4</v>
      </c>
      <c r="I8" s="66" t="s">
        <v>39</v>
      </c>
      <c r="J8" s="67">
        <v>1</v>
      </c>
      <c r="K8" s="67">
        <v>4</v>
      </c>
      <c r="L8" s="57">
        <f>K8/J8</f>
        <v>4</v>
      </c>
      <c r="M8" s="58">
        <f t="shared" ref="M8:M28" si="1">K8/H8</f>
        <v>1</v>
      </c>
      <c r="N8" s="70">
        <v>0</v>
      </c>
      <c r="O8" s="70">
        <v>0</v>
      </c>
      <c r="P8" s="60"/>
      <c r="Q8" s="61">
        <f t="shared" si="0"/>
        <v>0</v>
      </c>
      <c r="R8" s="62" t="s">
        <v>233</v>
      </c>
    </row>
    <row r="9" spans="1:33" ht="76" x14ac:dyDescent="0.2">
      <c r="A9" s="50"/>
      <c r="B9" s="51"/>
      <c r="C9" s="71" t="s">
        <v>142</v>
      </c>
      <c r="D9" s="64" t="s">
        <v>59</v>
      </c>
      <c r="E9" s="72" t="s">
        <v>143</v>
      </c>
      <c r="F9" s="64" t="s">
        <v>102</v>
      </c>
      <c r="G9" s="64">
        <v>1</v>
      </c>
      <c r="H9" s="64">
        <v>1</v>
      </c>
      <c r="I9" s="66" t="s">
        <v>179</v>
      </c>
      <c r="J9" s="73">
        <v>1</v>
      </c>
      <c r="K9" s="73">
        <v>1</v>
      </c>
      <c r="L9" s="57">
        <f>K9/J9</f>
        <v>1</v>
      </c>
      <c r="M9" s="58">
        <f t="shared" si="1"/>
        <v>1</v>
      </c>
      <c r="N9" s="70">
        <v>0</v>
      </c>
      <c r="O9" s="70">
        <v>0</v>
      </c>
      <c r="P9" s="60"/>
      <c r="Q9" s="61">
        <f t="shared" si="0"/>
        <v>0</v>
      </c>
      <c r="R9" s="62" t="s">
        <v>234</v>
      </c>
    </row>
    <row r="10" spans="1:33" ht="108" customHeight="1" x14ac:dyDescent="0.2">
      <c r="A10" s="50"/>
      <c r="B10" s="51"/>
      <c r="C10" s="74" t="s">
        <v>160</v>
      </c>
      <c r="D10" s="75" t="s">
        <v>144</v>
      </c>
      <c r="E10" s="64" t="s">
        <v>203</v>
      </c>
      <c r="F10" s="64" t="s">
        <v>95</v>
      </c>
      <c r="G10" s="64">
        <v>1680</v>
      </c>
      <c r="H10" s="64">
        <v>2820</v>
      </c>
      <c r="I10" s="66" t="s">
        <v>39</v>
      </c>
      <c r="J10" s="67">
        <v>949</v>
      </c>
      <c r="K10" s="67">
        <v>949</v>
      </c>
      <c r="L10" s="16">
        <f t="shared" ref="L10:L11" si="2">+IFERROR(K10/J10,0)</f>
        <v>1</v>
      </c>
      <c r="M10" s="58">
        <v>0.67</v>
      </c>
      <c r="N10" s="59">
        <v>1726702000</v>
      </c>
      <c r="O10" s="59">
        <v>1721011500</v>
      </c>
      <c r="P10" s="60">
        <v>0</v>
      </c>
      <c r="Q10" s="61">
        <f t="shared" si="0"/>
        <v>0.99670441106803609</v>
      </c>
      <c r="R10" s="62" t="s">
        <v>238</v>
      </c>
    </row>
    <row r="11" spans="1:33" ht="268" customHeight="1" x14ac:dyDescent="0.2">
      <c r="A11" s="50"/>
      <c r="B11" s="51"/>
      <c r="C11" s="74"/>
      <c r="D11" s="76"/>
      <c r="E11" s="64" t="s">
        <v>202</v>
      </c>
      <c r="F11" s="64" t="s">
        <v>97</v>
      </c>
      <c r="G11" s="64">
        <v>1200</v>
      </c>
      <c r="H11" s="64">
        <v>1230</v>
      </c>
      <c r="I11" s="66" t="s">
        <v>179</v>
      </c>
      <c r="J11" s="67">
        <v>1230</v>
      </c>
      <c r="K11" s="67">
        <v>2720</v>
      </c>
      <c r="L11" s="16">
        <f t="shared" si="2"/>
        <v>2.2113821138211383</v>
      </c>
      <c r="M11" s="58">
        <v>0.5</v>
      </c>
      <c r="N11" s="59">
        <v>5879847600</v>
      </c>
      <c r="O11" s="59">
        <v>5518713171.0500002</v>
      </c>
      <c r="P11" s="60">
        <v>0</v>
      </c>
      <c r="Q11" s="61">
        <f t="shared" si="0"/>
        <v>0.93858098823003511</v>
      </c>
      <c r="R11" s="62" t="s">
        <v>239</v>
      </c>
    </row>
    <row r="12" spans="1:33" ht="139" customHeight="1" x14ac:dyDescent="0.2">
      <c r="A12" s="50"/>
      <c r="B12" s="51"/>
      <c r="C12" s="77" t="s">
        <v>60</v>
      </c>
      <c r="D12" s="64" t="s">
        <v>169</v>
      </c>
      <c r="E12" s="64" t="s">
        <v>161</v>
      </c>
      <c r="F12" s="64" t="s">
        <v>162</v>
      </c>
      <c r="G12" s="64">
        <v>0</v>
      </c>
      <c r="H12" s="64">
        <v>1</v>
      </c>
      <c r="I12" s="66" t="s">
        <v>39</v>
      </c>
      <c r="J12" s="67">
        <v>0</v>
      </c>
      <c r="K12" s="67">
        <v>0</v>
      </c>
      <c r="L12" s="16">
        <f t="shared" ref="L12:L14" si="3">+IFERROR(K12/J12,0)</f>
        <v>0</v>
      </c>
      <c r="M12" s="58">
        <f t="shared" si="1"/>
        <v>0</v>
      </c>
      <c r="N12" s="70">
        <v>0</v>
      </c>
      <c r="O12" s="70">
        <v>0</v>
      </c>
      <c r="P12" s="60"/>
      <c r="Q12" s="61">
        <f t="shared" si="0"/>
        <v>0</v>
      </c>
      <c r="R12" s="62"/>
    </row>
    <row r="13" spans="1:33" ht="409" customHeight="1" x14ac:dyDescent="0.2">
      <c r="A13" s="50"/>
      <c r="B13" s="51"/>
      <c r="C13" s="78" t="s">
        <v>61</v>
      </c>
      <c r="D13" s="64" t="s">
        <v>55</v>
      </c>
      <c r="E13" s="65" t="s">
        <v>216</v>
      </c>
      <c r="F13" s="65" t="s">
        <v>100</v>
      </c>
      <c r="G13" s="64">
        <v>16</v>
      </c>
      <c r="H13" s="64">
        <v>22</v>
      </c>
      <c r="I13" s="66" t="s">
        <v>39</v>
      </c>
      <c r="J13" s="67">
        <v>12</v>
      </c>
      <c r="K13" s="67">
        <v>12</v>
      </c>
      <c r="L13" s="16">
        <f t="shared" si="3"/>
        <v>1</v>
      </c>
      <c r="M13" s="58">
        <v>1</v>
      </c>
      <c r="N13" s="79">
        <v>800000000</v>
      </c>
      <c r="O13" s="59">
        <v>575156132</v>
      </c>
      <c r="P13" s="60">
        <v>0</v>
      </c>
      <c r="Q13" s="61">
        <f>+IFERROR(O13/N13,0)</f>
        <v>0.71894516500000005</v>
      </c>
      <c r="R13" s="62" t="s">
        <v>250</v>
      </c>
    </row>
    <row r="14" spans="1:33" ht="95" x14ac:dyDescent="0.2">
      <c r="A14" s="50"/>
      <c r="B14" s="51"/>
      <c r="C14" s="80" t="s">
        <v>62</v>
      </c>
      <c r="D14" s="81" t="s">
        <v>63</v>
      </c>
      <c r="E14" s="64" t="s">
        <v>159</v>
      </c>
      <c r="F14" s="64" t="s">
        <v>103</v>
      </c>
      <c r="G14" s="64">
        <v>1</v>
      </c>
      <c r="H14" s="64">
        <v>1</v>
      </c>
      <c r="I14" s="66" t="s">
        <v>40</v>
      </c>
      <c r="J14" s="67">
        <v>1</v>
      </c>
      <c r="K14" s="67">
        <v>1</v>
      </c>
      <c r="L14" s="16">
        <f t="shared" si="3"/>
        <v>1</v>
      </c>
      <c r="M14" s="58">
        <f t="shared" si="1"/>
        <v>1</v>
      </c>
      <c r="N14" s="59">
        <v>0</v>
      </c>
      <c r="O14" s="59">
        <v>0</v>
      </c>
      <c r="P14" s="60"/>
      <c r="Q14" s="61">
        <f t="shared" si="0"/>
        <v>0</v>
      </c>
      <c r="R14" s="62" t="s">
        <v>252</v>
      </c>
    </row>
    <row r="15" spans="1:33" ht="240" customHeight="1" thickBot="1" x14ac:dyDescent="0.25">
      <c r="A15" s="82"/>
      <c r="B15" s="83"/>
      <c r="C15" s="78" t="s">
        <v>58</v>
      </c>
      <c r="D15" s="64" t="s">
        <v>57</v>
      </c>
      <c r="E15" s="84" t="s">
        <v>217</v>
      </c>
      <c r="F15" s="64" t="s">
        <v>104</v>
      </c>
      <c r="G15" s="64">
        <v>18</v>
      </c>
      <c r="H15" s="64">
        <v>26</v>
      </c>
      <c r="I15" s="66" t="s">
        <v>39</v>
      </c>
      <c r="J15" s="67">
        <v>7</v>
      </c>
      <c r="K15" s="67">
        <v>6</v>
      </c>
      <c r="L15" s="16">
        <f>+IFERROR(K15/J15,0)</f>
        <v>0.8571428571428571</v>
      </c>
      <c r="M15" s="58">
        <v>0.5</v>
      </c>
      <c r="N15" s="59">
        <v>1081541812.9100001</v>
      </c>
      <c r="O15" s="59">
        <v>575925000</v>
      </c>
      <c r="P15" s="60">
        <v>0</v>
      </c>
      <c r="Q15" s="61">
        <f t="shared" si="0"/>
        <v>0.53250368420839345</v>
      </c>
      <c r="R15" s="62" t="s">
        <v>251</v>
      </c>
    </row>
    <row r="16" spans="1:33" ht="142" customHeight="1" x14ac:dyDescent="0.2">
      <c r="A16" s="85" t="s">
        <v>8</v>
      </c>
      <c r="B16" s="86" t="s">
        <v>9</v>
      </c>
      <c r="C16" s="78" t="s">
        <v>64</v>
      </c>
      <c r="D16" s="65" t="s">
        <v>66</v>
      </c>
      <c r="E16" s="87" t="s">
        <v>218</v>
      </c>
      <c r="F16" s="64" t="s">
        <v>105</v>
      </c>
      <c r="G16" s="64">
        <v>16150</v>
      </c>
      <c r="H16" s="64">
        <v>17600</v>
      </c>
      <c r="I16" s="66" t="s">
        <v>39</v>
      </c>
      <c r="J16" s="67">
        <v>4350</v>
      </c>
      <c r="K16" s="67">
        <v>7231</v>
      </c>
      <c r="L16" s="16">
        <f>+IFERROR(K16/J16,0)</f>
        <v>1.6622988505747127</v>
      </c>
      <c r="M16" s="58">
        <v>0.89</v>
      </c>
      <c r="N16" s="59">
        <v>730576000</v>
      </c>
      <c r="O16" s="59">
        <v>648592001</v>
      </c>
      <c r="P16" s="60">
        <v>0</v>
      </c>
      <c r="Q16" s="61">
        <f t="shared" si="0"/>
        <v>0.88778169690764552</v>
      </c>
      <c r="R16" s="62" t="s">
        <v>235</v>
      </c>
    </row>
    <row r="17" spans="1:18" ht="76" x14ac:dyDescent="0.2">
      <c r="A17" s="50"/>
      <c r="B17" s="51"/>
      <c r="C17" s="78" t="s">
        <v>65</v>
      </c>
      <c r="D17" s="65" t="s">
        <v>67</v>
      </c>
      <c r="E17" s="65" t="s">
        <v>170</v>
      </c>
      <c r="F17" s="88" t="s">
        <v>145</v>
      </c>
      <c r="G17" s="64">
        <v>3</v>
      </c>
      <c r="H17" s="64">
        <v>3</v>
      </c>
      <c r="I17" s="66" t="s">
        <v>40</v>
      </c>
      <c r="J17" s="67">
        <v>3</v>
      </c>
      <c r="K17" s="67">
        <v>6</v>
      </c>
      <c r="L17" s="16">
        <f t="shared" ref="L17:L47" si="4">+IFERROR(K17/J17,0)</f>
        <v>2</v>
      </c>
      <c r="M17" s="58">
        <f t="shared" si="1"/>
        <v>2</v>
      </c>
      <c r="N17" s="70">
        <v>0</v>
      </c>
      <c r="O17" s="70">
        <v>0</v>
      </c>
      <c r="P17" s="60"/>
      <c r="Q17" s="61">
        <f t="shared" si="0"/>
        <v>0</v>
      </c>
      <c r="R17" s="62" t="s">
        <v>236</v>
      </c>
    </row>
    <row r="18" spans="1:18" ht="95" x14ac:dyDescent="0.2">
      <c r="A18" s="50"/>
      <c r="B18" s="51"/>
      <c r="C18" s="78" t="s">
        <v>68</v>
      </c>
      <c r="D18" s="65" t="s">
        <v>69</v>
      </c>
      <c r="E18" s="69" t="s">
        <v>106</v>
      </c>
      <c r="F18" s="89" t="s">
        <v>107</v>
      </c>
      <c r="G18" s="64">
        <v>0</v>
      </c>
      <c r="H18" s="64">
        <v>1</v>
      </c>
      <c r="I18" s="66" t="s">
        <v>39</v>
      </c>
      <c r="J18" s="67">
        <v>1</v>
      </c>
      <c r="K18" s="67">
        <v>1</v>
      </c>
      <c r="L18" s="16">
        <f t="shared" si="4"/>
        <v>1</v>
      </c>
      <c r="M18" s="58">
        <f t="shared" si="1"/>
        <v>1</v>
      </c>
      <c r="N18" s="70">
        <v>0</v>
      </c>
      <c r="O18" s="70">
        <v>0</v>
      </c>
      <c r="P18" s="60"/>
      <c r="Q18" s="61">
        <f t="shared" si="0"/>
        <v>0</v>
      </c>
      <c r="R18" s="62" t="s">
        <v>247</v>
      </c>
    </row>
    <row r="19" spans="1:18" ht="57" x14ac:dyDescent="0.2">
      <c r="A19" s="50"/>
      <c r="B19" s="51"/>
      <c r="C19" s="78" t="s">
        <v>10</v>
      </c>
      <c r="D19" s="65" t="s">
        <v>11</v>
      </c>
      <c r="E19" s="69" t="s">
        <v>171</v>
      </c>
      <c r="F19" s="65" t="s">
        <v>146</v>
      </c>
      <c r="G19" s="64">
        <v>1</v>
      </c>
      <c r="H19" s="64">
        <v>1</v>
      </c>
      <c r="I19" s="66" t="s">
        <v>40</v>
      </c>
      <c r="J19" s="67">
        <v>1</v>
      </c>
      <c r="K19" s="67">
        <v>1</v>
      </c>
      <c r="L19" s="16">
        <f t="shared" si="4"/>
        <v>1</v>
      </c>
      <c r="M19" s="58">
        <f t="shared" si="1"/>
        <v>1</v>
      </c>
      <c r="N19" s="70">
        <v>0</v>
      </c>
      <c r="O19" s="70">
        <v>0</v>
      </c>
      <c r="P19" s="60"/>
      <c r="Q19" s="61">
        <f t="shared" si="0"/>
        <v>0</v>
      </c>
      <c r="R19" s="62" t="s">
        <v>240</v>
      </c>
    </row>
    <row r="20" spans="1:18" ht="91" customHeight="1" x14ac:dyDescent="0.2">
      <c r="A20" s="50"/>
      <c r="B20" s="51"/>
      <c r="C20" s="69" t="s">
        <v>70</v>
      </c>
      <c r="D20" s="65" t="s">
        <v>71</v>
      </c>
      <c r="E20" s="72" t="s">
        <v>220</v>
      </c>
      <c r="F20" s="64" t="s">
        <v>183</v>
      </c>
      <c r="G20" s="64">
        <v>15000</v>
      </c>
      <c r="H20" s="64">
        <v>17100</v>
      </c>
      <c r="I20" s="66" t="s">
        <v>39</v>
      </c>
      <c r="J20" s="67">
        <v>4215</v>
      </c>
      <c r="K20" s="90">
        <v>4208</v>
      </c>
      <c r="L20" s="16">
        <f t="shared" si="4"/>
        <v>0.9983392645314354</v>
      </c>
      <c r="M20" s="58">
        <v>0.5</v>
      </c>
      <c r="N20" s="70">
        <v>683760000</v>
      </c>
      <c r="O20" s="70">
        <v>545264532</v>
      </c>
      <c r="P20" s="60"/>
      <c r="Q20" s="61">
        <f t="shared" si="0"/>
        <v>0.7974501755001755</v>
      </c>
      <c r="R20" s="62" t="s">
        <v>241</v>
      </c>
    </row>
    <row r="21" spans="1:18" ht="115" thickBot="1" x14ac:dyDescent="0.25">
      <c r="A21" s="82"/>
      <c r="B21" s="83"/>
      <c r="C21" s="78" t="s">
        <v>72</v>
      </c>
      <c r="D21" s="87" t="s">
        <v>73</v>
      </c>
      <c r="E21" s="64" t="s">
        <v>219</v>
      </c>
      <c r="F21" s="64" t="s">
        <v>105</v>
      </c>
      <c r="G21" s="64">
        <v>4100</v>
      </c>
      <c r="H21" s="64">
        <v>4150</v>
      </c>
      <c r="I21" s="66" t="s">
        <v>237</v>
      </c>
      <c r="J21" s="67">
        <v>4150</v>
      </c>
      <c r="K21" s="67">
        <v>10519</v>
      </c>
      <c r="L21" s="16">
        <f t="shared" si="4"/>
        <v>2.5346987951807227</v>
      </c>
      <c r="M21" s="58">
        <v>0.5</v>
      </c>
      <c r="N21" s="91">
        <v>565488000</v>
      </c>
      <c r="O21" s="92">
        <v>522883200</v>
      </c>
      <c r="P21" s="60"/>
      <c r="Q21" s="61">
        <f t="shared" si="0"/>
        <v>0.92465834818775994</v>
      </c>
      <c r="R21" s="62" t="s">
        <v>242</v>
      </c>
    </row>
    <row r="22" spans="1:18" ht="114" x14ac:dyDescent="0.2">
      <c r="A22" s="85" t="s">
        <v>12</v>
      </c>
      <c r="B22" s="86" t="s">
        <v>13</v>
      </c>
      <c r="C22" s="93" t="s">
        <v>147</v>
      </c>
      <c r="D22" s="94" t="s">
        <v>74</v>
      </c>
      <c r="E22" s="87" t="s">
        <v>205</v>
      </c>
      <c r="F22" s="64" t="s">
        <v>105</v>
      </c>
      <c r="G22" s="64">
        <v>85000</v>
      </c>
      <c r="H22" s="64">
        <v>91000</v>
      </c>
      <c r="I22" s="66" t="s">
        <v>39</v>
      </c>
      <c r="J22" s="67">
        <v>22000</v>
      </c>
      <c r="K22" s="67">
        <v>36220</v>
      </c>
      <c r="L22" s="16">
        <f t="shared" si="4"/>
        <v>1.6463636363636365</v>
      </c>
      <c r="M22" s="58">
        <v>0.61</v>
      </c>
      <c r="N22" s="59">
        <v>1366288000</v>
      </c>
      <c r="O22" s="59">
        <v>1167655996.6700001</v>
      </c>
      <c r="P22" s="60">
        <v>0</v>
      </c>
      <c r="Q22" s="61">
        <f t="shared" si="0"/>
        <v>0.85461922864725448</v>
      </c>
      <c r="R22" s="62" t="s">
        <v>243</v>
      </c>
    </row>
    <row r="23" spans="1:18" ht="139" customHeight="1" x14ac:dyDescent="0.2">
      <c r="A23" s="50"/>
      <c r="B23" s="51"/>
      <c r="C23" s="78" t="s">
        <v>14</v>
      </c>
      <c r="D23" s="65" t="s">
        <v>41</v>
      </c>
      <c r="E23" s="65" t="s">
        <v>108</v>
      </c>
      <c r="F23" s="88" t="s">
        <v>109</v>
      </c>
      <c r="G23" s="64">
        <v>0</v>
      </c>
      <c r="H23" s="64">
        <v>1</v>
      </c>
      <c r="I23" s="66" t="s">
        <v>39</v>
      </c>
      <c r="J23" s="67"/>
      <c r="K23" s="67"/>
      <c r="L23" s="16">
        <f t="shared" si="4"/>
        <v>0</v>
      </c>
      <c r="M23" s="58">
        <f t="shared" si="1"/>
        <v>0</v>
      </c>
      <c r="N23" s="70">
        <v>0</v>
      </c>
      <c r="O23" s="70">
        <v>0</v>
      </c>
      <c r="P23" s="60"/>
      <c r="Q23" s="61">
        <f t="shared" si="0"/>
        <v>0</v>
      </c>
      <c r="R23" s="62"/>
    </row>
    <row r="24" spans="1:18" ht="85" customHeight="1" x14ac:dyDescent="0.2">
      <c r="A24" s="50"/>
      <c r="B24" s="51"/>
      <c r="C24" s="78" t="s">
        <v>75</v>
      </c>
      <c r="D24" s="65" t="s">
        <v>172</v>
      </c>
      <c r="E24" s="69" t="s">
        <v>178</v>
      </c>
      <c r="F24" s="89" t="s">
        <v>173</v>
      </c>
      <c r="G24" s="64">
        <v>1</v>
      </c>
      <c r="H24" s="64">
        <v>1</v>
      </c>
      <c r="I24" s="66" t="s">
        <v>179</v>
      </c>
      <c r="J24" s="67">
        <v>1</v>
      </c>
      <c r="K24" s="67">
        <v>1</v>
      </c>
      <c r="L24" s="16">
        <f t="shared" si="4"/>
        <v>1</v>
      </c>
      <c r="M24" s="58">
        <f t="shared" si="1"/>
        <v>1</v>
      </c>
      <c r="N24" s="70">
        <v>0</v>
      </c>
      <c r="O24" s="70">
        <v>0</v>
      </c>
      <c r="P24" s="60"/>
      <c r="Q24" s="61">
        <f t="shared" si="0"/>
        <v>0</v>
      </c>
      <c r="R24" s="62"/>
    </row>
    <row r="25" spans="1:18" ht="57" x14ac:dyDescent="0.2">
      <c r="A25" s="50"/>
      <c r="B25" s="51"/>
      <c r="C25" s="78" t="s">
        <v>42</v>
      </c>
      <c r="D25" s="65" t="s">
        <v>15</v>
      </c>
      <c r="E25" s="71" t="s">
        <v>206</v>
      </c>
      <c r="F25" s="65" t="s">
        <v>110</v>
      </c>
      <c r="G25" s="64">
        <v>36</v>
      </c>
      <c r="H25" s="64">
        <v>60</v>
      </c>
      <c r="I25" s="66" t="s">
        <v>39</v>
      </c>
      <c r="J25" s="67">
        <v>60</v>
      </c>
      <c r="K25" s="67">
        <v>62</v>
      </c>
      <c r="L25" s="16">
        <f t="shared" si="4"/>
        <v>1.0333333333333334</v>
      </c>
      <c r="M25" s="58">
        <f t="shared" si="1"/>
        <v>1.0333333333333334</v>
      </c>
      <c r="N25" s="70">
        <v>0</v>
      </c>
      <c r="O25" s="70">
        <v>0</v>
      </c>
      <c r="P25" s="60"/>
      <c r="Q25" s="61">
        <f t="shared" si="0"/>
        <v>0</v>
      </c>
      <c r="R25" s="62"/>
    </row>
    <row r="26" spans="1:18" ht="77" thickBot="1" x14ac:dyDescent="0.25">
      <c r="A26" s="82"/>
      <c r="B26" s="83"/>
      <c r="C26" s="78" t="s">
        <v>16</v>
      </c>
      <c r="D26" s="87" t="s">
        <v>43</v>
      </c>
      <c r="E26" s="64" t="s">
        <v>180</v>
      </c>
      <c r="F26" s="64" t="s">
        <v>111</v>
      </c>
      <c r="G26" s="64">
        <v>0</v>
      </c>
      <c r="H26" s="64">
        <v>1</v>
      </c>
      <c r="I26" s="66" t="s">
        <v>40</v>
      </c>
      <c r="J26" s="67">
        <v>1</v>
      </c>
      <c r="K26" s="67">
        <v>1</v>
      </c>
      <c r="L26" s="16">
        <f t="shared" si="4"/>
        <v>1</v>
      </c>
      <c r="M26" s="58">
        <f t="shared" si="1"/>
        <v>1</v>
      </c>
      <c r="N26" s="70">
        <v>0</v>
      </c>
      <c r="O26" s="70">
        <v>0</v>
      </c>
      <c r="P26" s="60"/>
      <c r="Q26" s="61">
        <f t="shared" si="0"/>
        <v>0</v>
      </c>
      <c r="R26" s="62"/>
    </row>
    <row r="27" spans="1:18" ht="114" x14ac:dyDescent="0.2">
      <c r="A27" s="95" t="s">
        <v>18</v>
      </c>
      <c r="B27" s="96" t="s">
        <v>19</v>
      </c>
      <c r="C27" s="78" t="s">
        <v>17</v>
      </c>
      <c r="D27" s="65" t="s">
        <v>76</v>
      </c>
      <c r="E27" s="87" t="s">
        <v>112</v>
      </c>
      <c r="F27" s="64" t="s">
        <v>113</v>
      </c>
      <c r="G27" s="64">
        <v>0</v>
      </c>
      <c r="H27" s="64">
        <v>1</v>
      </c>
      <c r="I27" s="66" t="s">
        <v>40</v>
      </c>
      <c r="J27" s="67"/>
      <c r="K27" s="67"/>
      <c r="L27" s="16">
        <f t="shared" si="4"/>
        <v>0</v>
      </c>
      <c r="M27" s="58">
        <f t="shared" si="1"/>
        <v>0</v>
      </c>
      <c r="N27" s="70">
        <v>0</v>
      </c>
      <c r="O27" s="70">
        <v>0</v>
      </c>
      <c r="P27" s="60"/>
      <c r="Q27" s="61">
        <f t="shared" si="0"/>
        <v>0</v>
      </c>
      <c r="R27" s="62"/>
    </row>
    <row r="28" spans="1:18" ht="114" x14ac:dyDescent="0.2">
      <c r="A28" s="97"/>
      <c r="B28" s="98"/>
      <c r="C28" s="78" t="s">
        <v>133</v>
      </c>
      <c r="D28" s="65" t="s">
        <v>56</v>
      </c>
      <c r="E28" s="65" t="s">
        <v>114</v>
      </c>
      <c r="F28" s="88" t="s">
        <v>102</v>
      </c>
      <c r="G28" s="64">
        <v>0</v>
      </c>
      <c r="H28" s="64" t="s">
        <v>259</v>
      </c>
      <c r="I28" s="66" t="s">
        <v>40</v>
      </c>
      <c r="J28" s="67">
        <v>1</v>
      </c>
      <c r="K28" s="67">
        <v>1</v>
      </c>
      <c r="L28" s="16">
        <f t="shared" si="4"/>
        <v>1</v>
      </c>
      <c r="M28" s="58" t="e">
        <f t="shared" si="1"/>
        <v>#VALUE!</v>
      </c>
      <c r="N28" s="70">
        <v>0</v>
      </c>
      <c r="O28" s="70">
        <v>0</v>
      </c>
      <c r="P28" s="60"/>
      <c r="Q28" s="61">
        <f t="shared" si="0"/>
        <v>0</v>
      </c>
      <c r="R28" s="62"/>
    </row>
    <row r="29" spans="1:18" ht="76" x14ac:dyDescent="0.2">
      <c r="A29" s="97"/>
      <c r="B29" s="98"/>
      <c r="C29" s="78" t="s">
        <v>22</v>
      </c>
      <c r="D29" s="65" t="s">
        <v>23</v>
      </c>
      <c r="E29" s="69" t="s">
        <v>174</v>
      </c>
      <c r="F29" s="89" t="s">
        <v>115</v>
      </c>
      <c r="G29" s="64">
        <v>0</v>
      </c>
      <c r="H29" s="64">
        <v>1</v>
      </c>
      <c r="I29" s="66" t="s">
        <v>39</v>
      </c>
      <c r="J29" s="67">
        <v>1</v>
      </c>
      <c r="K29" s="67">
        <v>1</v>
      </c>
      <c r="L29" s="16">
        <v>1</v>
      </c>
      <c r="M29" s="58">
        <v>1</v>
      </c>
      <c r="N29" s="70">
        <v>0</v>
      </c>
      <c r="O29" s="70">
        <v>0</v>
      </c>
      <c r="P29" s="60"/>
      <c r="Q29" s="61">
        <f t="shared" si="0"/>
        <v>0</v>
      </c>
      <c r="R29" s="62"/>
    </row>
    <row r="30" spans="1:18" ht="115" thickBot="1" x14ac:dyDescent="0.25">
      <c r="A30" s="99"/>
      <c r="B30" s="100"/>
      <c r="C30" s="78" t="s">
        <v>77</v>
      </c>
      <c r="D30" s="65" t="s">
        <v>78</v>
      </c>
      <c r="E30" s="69" t="s">
        <v>207</v>
      </c>
      <c r="F30" s="65" t="s">
        <v>105</v>
      </c>
      <c r="G30" s="64">
        <v>13362</v>
      </c>
      <c r="H30" s="64">
        <v>24600</v>
      </c>
      <c r="I30" s="66" t="s">
        <v>39</v>
      </c>
      <c r="J30" s="67">
        <v>6000</v>
      </c>
      <c r="K30" s="67">
        <v>7763</v>
      </c>
      <c r="L30" s="16">
        <f t="shared" si="4"/>
        <v>1.2938333333333334</v>
      </c>
      <c r="M30" s="58">
        <v>0.61</v>
      </c>
      <c r="N30" s="59">
        <v>4250982153</v>
      </c>
      <c r="O30" s="59">
        <v>4250890000</v>
      </c>
      <c r="P30" s="60">
        <v>0</v>
      </c>
      <c r="Q30" s="61">
        <f t="shared" si="0"/>
        <v>0.99997832195086145</v>
      </c>
      <c r="R30" s="62" t="s">
        <v>253</v>
      </c>
    </row>
    <row r="31" spans="1:18" ht="86" customHeight="1" x14ac:dyDescent="0.2">
      <c r="A31" s="85" t="s">
        <v>20</v>
      </c>
      <c r="B31" s="86" t="s">
        <v>21</v>
      </c>
      <c r="C31" s="78" t="s">
        <v>79</v>
      </c>
      <c r="D31" s="65" t="s">
        <v>80</v>
      </c>
      <c r="E31" s="94" t="s">
        <v>208</v>
      </c>
      <c r="F31" s="81" t="s">
        <v>116</v>
      </c>
      <c r="G31" s="64">
        <v>0</v>
      </c>
      <c r="H31" s="64">
        <v>1</v>
      </c>
      <c r="I31" s="66" t="s">
        <v>39</v>
      </c>
      <c r="J31" s="67">
        <v>1</v>
      </c>
      <c r="K31" s="67">
        <v>1</v>
      </c>
      <c r="L31" s="16">
        <v>1</v>
      </c>
      <c r="M31" s="58">
        <f t="shared" ref="M31:M52" si="5">K31/H31</f>
        <v>1</v>
      </c>
      <c r="N31" s="70">
        <v>0</v>
      </c>
      <c r="O31" s="70">
        <v>0</v>
      </c>
      <c r="P31" s="60"/>
      <c r="Q31" s="61">
        <f t="shared" si="0"/>
        <v>0</v>
      </c>
      <c r="R31" s="62"/>
    </row>
    <row r="32" spans="1:18" ht="245" customHeight="1" x14ac:dyDescent="0.2">
      <c r="A32" s="50"/>
      <c r="B32" s="51"/>
      <c r="C32" s="93" t="s">
        <v>148</v>
      </c>
      <c r="D32" s="101" t="s">
        <v>81</v>
      </c>
      <c r="E32" s="64" t="s">
        <v>209</v>
      </c>
      <c r="F32" s="64" t="s">
        <v>214</v>
      </c>
      <c r="G32" s="64">
        <v>1</v>
      </c>
      <c r="H32" s="64">
        <v>6</v>
      </c>
      <c r="I32" s="66" t="s">
        <v>39</v>
      </c>
      <c r="J32" s="102">
        <v>1.85</v>
      </c>
      <c r="K32" s="103">
        <v>1.66</v>
      </c>
      <c r="L32" s="104">
        <f>+IF(((K32/J32)*100)&gt;100,1,(K32/J32))</f>
        <v>0.89729729729729724</v>
      </c>
      <c r="M32" s="58">
        <f t="shared" si="5"/>
        <v>0.27666666666666667</v>
      </c>
      <c r="N32" s="59">
        <v>19081138064.919998</v>
      </c>
      <c r="O32" s="105">
        <v>8132642875.2799997</v>
      </c>
      <c r="P32" s="60">
        <v>0</v>
      </c>
      <c r="Q32" s="61">
        <f t="shared" si="0"/>
        <v>0.42621372203325636</v>
      </c>
      <c r="R32" s="62" t="s">
        <v>254</v>
      </c>
    </row>
    <row r="33" spans="1:18" ht="170" customHeight="1" x14ac:dyDescent="0.2">
      <c r="A33" s="50"/>
      <c r="B33" s="51"/>
      <c r="C33" s="106" t="s">
        <v>163</v>
      </c>
      <c r="D33" s="72" t="s">
        <v>82</v>
      </c>
      <c r="E33" s="69" t="s">
        <v>210</v>
      </c>
      <c r="F33" s="89" t="s">
        <v>221</v>
      </c>
      <c r="G33" s="107">
        <v>40</v>
      </c>
      <c r="H33" s="108">
        <v>40</v>
      </c>
      <c r="I33" s="66" t="s">
        <v>39</v>
      </c>
      <c r="J33" s="67">
        <v>10</v>
      </c>
      <c r="K33" s="67">
        <v>1</v>
      </c>
      <c r="L33" s="16">
        <f t="shared" si="4"/>
        <v>0.1</v>
      </c>
      <c r="M33" s="58">
        <f t="shared" si="5"/>
        <v>2.5000000000000001E-2</v>
      </c>
      <c r="N33" s="59">
        <v>222828190.75999999</v>
      </c>
      <c r="O33" s="109">
        <v>222828190.75999999</v>
      </c>
      <c r="P33" s="60"/>
      <c r="Q33" s="61">
        <f t="shared" si="0"/>
        <v>1</v>
      </c>
      <c r="R33" s="62" t="s">
        <v>255</v>
      </c>
    </row>
    <row r="34" spans="1:18" ht="95" x14ac:dyDescent="0.2">
      <c r="A34" s="50"/>
      <c r="B34" s="51"/>
      <c r="C34" s="78" t="s">
        <v>149</v>
      </c>
      <c r="D34" s="65" t="s">
        <v>138</v>
      </c>
      <c r="E34" s="71" t="s">
        <v>211</v>
      </c>
      <c r="F34" s="65" t="s">
        <v>256</v>
      </c>
      <c r="G34" s="64">
        <v>1</v>
      </c>
      <c r="H34" s="64">
        <v>1</v>
      </c>
      <c r="I34" s="66" t="s">
        <v>40</v>
      </c>
      <c r="J34" s="67">
        <v>0</v>
      </c>
      <c r="K34" s="67">
        <v>0</v>
      </c>
      <c r="L34" s="16">
        <f t="shared" si="4"/>
        <v>0</v>
      </c>
      <c r="M34" s="58">
        <f t="shared" si="5"/>
        <v>0</v>
      </c>
      <c r="N34" s="59">
        <v>0</v>
      </c>
      <c r="O34" s="70">
        <v>0</v>
      </c>
      <c r="P34" s="60"/>
      <c r="Q34" s="61">
        <f t="shared" si="0"/>
        <v>0</v>
      </c>
      <c r="R34" s="62"/>
    </row>
    <row r="35" spans="1:18" ht="96" thickBot="1" x14ac:dyDescent="0.25">
      <c r="A35" s="82"/>
      <c r="B35" s="83"/>
      <c r="C35" s="78" t="s">
        <v>89</v>
      </c>
      <c r="D35" s="87" t="s">
        <v>90</v>
      </c>
      <c r="E35" s="64" t="s">
        <v>212</v>
      </c>
      <c r="F35" s="64" t="s">
        <v>222</v>
      </c>
      <c r="G35" s="64">
        <v>0</v>
      </c>
      <c r="H35" s="64">
        <v>1</v>
      </c>
      <c r="I35" s="66" t="s">
        <v>39</v>
      </c>
      <c r="J35" s="67">
        <v>0</v>
      </c>
      <c r="K35" s="67">
        <v>0</v>
      </c>
      <c r="L35" s="16">
        <f t="shared" si="4"/>
        <v>0</v>
      </c>
      <c r="M35" s="58">
        <f t="shared" si="5"/>
        <v>0</v>
      </c>
      <c r="N35" s="70">
        <v>0</v>
      </c>
      <c r="O35" s="70">
        <v>0</v>
      </c>
      <c r="P35" s="60"/>
      <c r="Q35" s="61">
        <f t="shared" si="0"/>
        <v>0</v>
      </c>
      <c r="R35" s="62"/>
    </row>
    <row r="36" spans="1:18" s="114" customFormat="1" ht="160" customHeight="1" x14ac:dyDescent="0.2">
      <c r="A36" s="110" t="s">
        <v>24</v>
      </c>
      <c r="B36" s="111" t="s">
        <v>25</v>
      </c>
      <c r="C36" s="64" t="s">
        <v>26</v>
      </c>
      <c r="D36" s="64" t="s">
        <v>83</v>
      </c>
      <c r="E36" s="87" t="s">
        <v>118</v>
      </c>
      <c r="F36" s="64" t="s">
        <v>119</v>
      </c>
      <c r="G36" s="64">
        <v>0</v>
      </c>
      <c r="H36" s="64">
        <v>1</v>
      </c>
      <c r="I36" s="66" t="s">
        <v>39</v>
      </c>
      <c r="J36" s="62">
        <v>1</v>
      </c>
      <c r="K36" s="62">
        <v>1</v>
      </c>
      <c r="L36" s="16">
        <f t="shared" si="4"/>
        <v>1</v>
      </c>
      <c r="M36" s="58">
        <f t="shared" si="5"/>
        <v>1</v>
      </c>
      <c r="N36" s="112">
        <v>59312000</v>
      </c>
      <c r="O36" s="112">
        <v>58766400</v>
      </c>
      <c r="P36" s="113"/>
      <c r="Q36" s="61">
        <f t="shared" si="0"/>
        <v>0.99080118694362018</v>
      </c>
      <c r="R36" s="62" t="s">
        <v>244</v>
      </c>
    </row>
    <row r="37" spans="1:18" s="114" customFormat="1" ht="76" x14ac:dyDescent="0.2">
      <c r="A37" s="110"/>
      <c r="B37" s="111"/>
      <c r="C37" s="64" t="s">
        <v>27</v>
      </c>
      <c r="D37" s="64" t="s">
        <v>44</v>
      </c>
      <c r="E37" s="65" t="s">
        <v>181</v>
      </c>
      <c r="F37" s="88" t="s">
        <v>120</v>
      </c>
      <c r="G37" s="64">
        <v>0</v>
      </c>
      <c r="H37" s="64">
        <v>4</v>
      </c>
      <c r="I37" s="66" t="s">
        <v>39</v>
      </c>
      <c r="J37" s="62">
        <v>1</v>
      </c>
      <c r="K37" s="62">
        <v>1</v>
      </c>
      <c r="L37" s="16">
        <f t="shared" si="4"/>
        <v>1</v>
      </c>
      <c r="M37" s="58">
        <f t="shared" si="5"/>
        <v>0.25</v>
      </c>
      <c r="N37" s="115">
        <v>0</v>
      </c>
      <c r="O37" s="115">
        <v>0</v>
      </c>
      <c r="P37" s="113"/>
      <c r="Q37" s="61">
        <f t="shared" si="0"/>
        <v>0</v>
      </c>
      <c r="R37" s="62" t="s">
        <v>245</v>
      </c>
    </row>
    <row r="38" spans="1:18" s="114" customFormat="1" ht="76" x14ac:dyDescent="0.2">
      <c r="A38" s="110"/>
      <c r="B38" s="111"/>
      <c r="C38" s="64" t="s">
        <v>28</v>
      </c>
      <c r="D38" s="64" t="s">
        <v>45</v>
      </c>
      <c r="E38" s="65" t="s">
        <v>182</v>
      </c>
      <c r="F38" s="88" t="s">
        <v>120</v>
      </c>
      <c r="G38" s="64">
        <v>0</v>
      </c>
      <c r="H38" s="64">
        <v>4</v>
      </c>
      <c r="I38" s="66" t="s">
        <v>39</v>
      </c>
      <c r="J38" s="62">
        <v>1</v>
      </c>
      <c r="K38" s="62">
        <v>1</v>
      </c>
      <c r="L38" s="16">
        <f t="shared" si="4"/>
        <v>1</v>
      </c>
      <c r="M38" s="58">
        <f t="shared" si="5"/>
        <v>0.25</v>
      </c>
      <c r="N38" s="115">
        <v>0</v>
      </c>
      <c r="O38" s="115">
        <v>0</v>
      </c>
      <c r="P38" s="113"/>
      <c r="Q38" s="61">
        <f t="shared" si="0"/>
        <v>0</v>
      </c>
      <c r="R38" s="62" t="s">
        <v>245</v>
      </c>
    </row>
    <row r="39" spans="1:18" s="114" customFormat="1" ht="57" x14ac:dyDescent="0.2">
      <c r="A39" s="110"/>
      <c r="B39" s="111"/>
      <c r="C39" s="64" t="s">
        <v>135</v>
      </c>
      <c r="D39" s="64" t="s">
        <v>46</v>
      </c>
      <c r="E39" s="64" t="s">
        <v>121</v>
      </c>
      <c r="F39" s="65" t="s">
        <v>150</v>
      </c>
      <c r="G39" s="64">
        <v>0</v>
      </c>
      <c r="H39" s="64">
        <v>1</v>
      </c>
      <c r="I39" s="66" t="s">
        <v>39</v>
      </c>
      <c r="J39" s="62">
        <v>1</v>
      </c>
      <c r="K39" s="62">
        <v>1</v>
      </c>
      <c r="L39" s="16">
        <f t="shared" si="4"/>
        <v>1</v>
      </c>
      <c r="M39" s="58">
        <f t="shared" si="5"/>
        <v>1</v>
      </c>
      <c r="N39" s="115">
        <v>0</v>
      </c>
      <c r="O39" s="115">
        <v>0</v>
      </c>
      <c r="P39" s="113"/>
      <c r="Q39" s="61">
        <f t="shared" si="0"/>
        <v>0</v>
      </c>
      <c r="R39" s="62"/>
    </row>
    <row r="40" spans="1:18" s="114" customFormat="1" ht="76" x14ac:dyDescent="0.2">
      <c r="A40" s="110"/>
      <c r="B40" s="111"/>
      <c r="C40" s="64" t="s">
        <v>29</v>
      </c>
      <c r="D40" s="64" t="s">
        <v>47</v>
      </c>
      <c r="E40" s="72" t="s">
        <v>122</v>
      </c>
      <c r="F40" s="64" t="s">
        <v>123</v>
      </c>
      <c r="G40" s="64">
        <v>0</v>
      </c>
      <c r="H40" s="64">
        <v>1</v>
      </c>
      <c r="I40" s="66" t="s">
        <v>39</v>
      </c>
      <c r="J40" s="62">
        <v>0</v>
      </c>
      <c r="K40" s="62">
        <v>0</v>
      </c>
      <c r="L40" s="16">
        <f t="shared" si="4"/>
        <v>0</v>
      </c>
      <c r="M40" s="58">
        <f t="shared" si="5"/>
        <v>0</v>
      </c>
      <c r="N40" s="115">
        <v>0</v>
      </c>
      <c r="O40" s="115">
        <v>0</v>
      </c>
      <c r="P40" s="113"/>
      <c r="Q40" s="61">
        <f t="shared" si="0"/>
        <v>0</v>
      </c>
      <c r="R40" s="62"/>
    </row>
    <row r="41" spans="1:18" s="114" customFormat="1" ht="160" x14ac:dyDescent="0.2">
      <c r="A41" s="110"/>
      <c r="B41" s="111"/>
      <c r="C41" s="116" t="s">
        <v>30</v>
      </c>
      <c r="D41" s="64" t="s">
        <v>48</v>
      </c>
      <c r="E41" s="81" t="s">
        <v>213</v>
      </c>
      <c r="F41" s="81" t="s">
        <v>101</v>
      </c>
      <c r="G41" s="81">
        <v>1</v>
      </c>
      <c r="H41" s="81">
        <v>4</v>
      </c>
      <c r="I41" s="117" t="s">
        <v>40</v>
      </c>
      <c r="J41" s="62">
        <v>1</v>
      </c>
      <c r="K41" s="62">
        <v>4</v>
      </c>
      <c r="L41" s="16">
        <f t="shared" si="4"/>
        <v>4</v>
      </c>
      <c r="M41" s="58">
        <f t="shared" si="5"/>
        <v>1</v>
      </c>
      <c r="N41" s="115">
        <v>0</v>
      </c>
      <c r="O41" s="115">
        <v>0</v>
      </c>
      <c r="P41" s="113"/>
      <c r="Q41" s="61">
        <f t="shared" si="0"/>
        <v>0</v>
      </c>
      <c r="R41" s="62" t="s">
        <v>233</v>
      </c>
    </row>
    <row r="42" spans="1:18" s="114" customFormat="1" ht="76" x14ac:dyDescent="0.2">
      <c r="A42" s="110"/>
      <c r="B42" s="111"/>
      <c r="C42" s="116" t="s">
        <v>31</v>
      </c>
      <c r="D42" s="64" t="s">
        <v>49</v>
      </c>
      <c r="E42" s="72" t="s">
        <v>151</v>
      </c>
      <c r="F42" s="64" t="s">
        <v>152</v>
      </c>
      <c r="G42" s="81">
        <v>0</v>
      </c>
      <c r="H42" s="81">
        <v>4</v>
      </c>
      <c r="I42" s="117" t="s">
        <v>39</v>
      </c>
      <c r="J42" s="62">
        <v>1</v>
      </c>
      <c r="K42" s="62">
        <v>1</v>
      </c>
      <c r="L42" s="16">
        <f t="shared" si="4"/>
        <v>1</v>
      </c>
      <c r="M42" s="58">
        <f t="shared" si="5"/>
        <v>0.25</v>
      </c>
      <c r="N42" s="115">
        <v>0</v>
      </c>
      <c r="O42" s="115">
        <v>0</v>
      </c>
      <c r="P42" s="113"/>
      <c r="Q42" s="61">
        <f t="shared" si="0"/>
        <v>0</v>
      </c>
      <c r="R42" s="62" t="s">
        <v>257</v>
      </c>
    </row>
    <row r="43" spans="1:18" s="114" customFormat="1" ht="76" x14ac:dyDescent="0.2">
      <c r="A43" s="110"/>
      <c r="B43" s="111"/>
      <c r="C43" s="64" t="s">
        <v>32</v>
      </c>
      <c r="D43" s="64" t="s">
        <v>50</v>
      </c>
      <c r="E43" s="72" t="s">
        <v>124</v>
      </c>
      <c r="F43" s="64" t="s">
        <v>125</v>
      </c>
      <c r="G43" s="81">
        <v>1</v>
      </c>
      <c r="H43" s="81">
        <v>1</v>
      </c>
      <c r="I43" s="117" t="s">
        <v>39</v>
      </c>
      <c r="J43" s="62">
        <v>1</v>
      </c>
      <c r="K43" s="62">
        <v>1</v>
      </c>
      <c r="L43" s="16">
        <f t="shared" si="4"/>
        <v>1</v>
      </c>
      <c r="M43" s="58">
        <f t="shared" si="5"/>
        <v>1</v>
      </c>
      <c r="N43" s="68">
        <v>0</v>
      </c>
      <c r="O43" s="68">
        <v>0</v>
      </c>
      <c r="P43" s="113"/>
      <c r="Q43" s="61">
        <f t="shared" si="0"/>
        <v>0</v>
      </c>
      <c r="R43" s="62"/>
    </row>
    <row r="44" spans="1:18" s="114" customFormat="1" ht="114" x14ac:dyDescent="0.2">
      <c r="A44" s="110"/>
      <c r="B44" s="111"/>
      <c r="C44" s="64" t="s">
        <v>33</v>
      </c>
      <c r="D44" s="64" t="s">
        <v>51</v>
      </c>
      <c r="E44" s="72" t="s">
        <v>126</v>
      </c>
      <c r="F44" s="64" t="s">
        <v>153</v>
      </c>
      <c r="G44" s="81">
        <v>0</v>
      </c>
      <c r="H44" s="81">
        <v>1</v>
      </c>
      <c r="I44" s="117" t="s">
        <v>39</v>
      </c>
      <c r="J44" s="62">
        <v>0</v>
      </c>
      <c r="K44" s="62">
        <v>0</v>
      </c>
      <c r="L44" s="16">
        <f t="shared" si="4"/>
        <v>0</v>
      </c>
      <c r="M44" s="58">
        <f t="shared" si="5"/>
        <v>0</v>
      </c>
      <c r="N44" s="68">
        <v>0</v>
      </c>
      <c r="O44" s="68">
        <v>0</v>
      </c>
      <c r="P44" s="113"/>
      <c r="Q44" s="61">
        <f t="shared" si="0"/>
        <v>0</v>
      </c>
      <c r="R44" s="62"/>
    </row>
    <row r="45" spans="1:18" s="114" customFormat="1" ht="160" x14ac:dyDescent="0.2">
      <c r="A45" s="110"/>
      <c r="B45" s="111"/>
      <c r="C45" s="64" t="s">
        <v>34</v>
      </c>
      <c r="D45" s="64" t="s">
        <v>52</v>
      </c>
      <c r="E45" s="72" t="s">
        <v>127</v>
      </c>
      <c r="F45" s="64" t="s">
        <v>128</v>
      </c>
      <c r="G45" s="81">
        <v>0</v>
      </c>
      <c r="H45" s="81">
        <v>4</v>
      </c>
      <c r="I45" s="117" t="s">
        <v>39</v>
      </c>
      <c r="J45" s="62">
        <v>1</v>
      </c>
      <c r="K45" s="62">
        <v>4</v>
      </c>
      <c r="L45" s="16">
        <f t="shared" si="4"/>
        <v>4</v>
      </c>
      <c r="M45" s="58">
        <f t="shared" si="5"/>
        <v>1</v>
      </c>
      <c r="N45" s="68">
        <v>0</v>
      </c>
      <c r="O45" s="68">
        <v>0</v>
      </c>
      <c r="P45" s="113"/>
      <c r="Q45" s="61">
        <f t="shared" si="0"/>
        <v>0</v>
      </c>
      <c r="R45" s="62" t="s">
        <v>233</v>
      </c>
    </row>
    <row r="46" spans="1:18" s="114" customFormat="1" ht="57" x14ac:dyDescent="0.2">
      <c r="A46" s="110"/>
      <c r="B46" s="111"/>
      <c r="C46" s="64" t="s">
        <v>35</v>
      </c>
      <c r="D46" s="64" t="s">
        <v>84</v>
      </c>
      <c r="E46" s="72" t="s">
        <v>139</v>
      </c>
      <c r="F46" s="64" t="s">
        <v>129</v>
      </c>
      <c r="G46" s="81">
        <v>1</v>
      </c>
      <c r="H46" s="81">
        <v>1</v>
      </c>
      <c r="I46" s="117" t="s">
        <v>179</v>
      </c>
      <c r="J46" s="62">
        <v>1</v>
      </c>
      <c r="K46" s="62">
        <v>1</v>
      </c>
      <c r="L46" s="16">
        <f t="shared" si="4"/>
        <v>1</v>
      </c>
      <c r="M46" s="58">
        <f t="shared" si="5"/>
        <v>1</v>
      </c>
      <c r="N46" s="68">
        <v>0</v>
      </c>
      <c r="O46" s="68">
        <v>0</v>
      </c>
      <c r="P46" s="113"/>
      <c r="Q46" s="61">
        <f t="shared" si="0"/>
        <v>0</v>
      </c>
      <c r="R46" s="62"/>
    </row>
    <row r="47" spans="1:18" s="114" customFormat="1" ht="114" x14ac:dyDescent="0.2">
      <c r="A47" s="110"/>
      <c r="B47" s="111"/>
      <c r="C47" s="64" t="s">
        <v>36</v>
      </c>
      <c r="D47" s="64" t="s">
        <v>53</v>
      </c>
      <c r="E47" s="72" t="s">
        <v>164</v>
      </c>
      <c r="F47" s="64" t="s">
        <v>130</v>
      </c>
      <c r="G47" s="81">
        <v>0</v>
      </c>
      <c r="H47" s="81">
        <v>2</v>
      </c>
      <c r="I47" s="117" t="s">
        <v>39</v>
      </c>
      <c r="J47" s="62">
        <v>2</v>
      </c>
      <c r="K47" s="62">
        <v>2</v>
      </c>
      <c r="L47" s="16">
        <f t="shared" si="4"/>
        <v>1</v>
      </c>
      <c r="M47" s="58">
        <f t="shared" si="5"/>
        <v>1</v>
      </c>
      <c r="N47" s="115">
        <v>0</v>
      </c>
      <c r="O47" s="115">
        <v>0</v>
      </c>
      <c r="P47" s="113"/>
      <c r="Q47" s="61">
        <f t="shared" si="0"/>
        <v>0</v>
      </c>
      <c r="R47" s="62"/>
    </row>
    <row r="48" spans="1:18" s="114" customFormat="1" ht="114" x14ac:dyDescent="0.2">
      <c r="A48" s="110"/>
      <c r="B48" s="111"/>
      <c r="C48" s="64" t="s">
        <v>134</v>
      </c>
      <c r="D48" s="64" t="s">
        <v>85</v>
      </c>
      <c r="E48" s="72" t="s">
        <v>136</v>
      </c>
      <c r="F48" s="64" t="s">
        <v>154</v>
      </c>
      <c r="G48" s="81">
        <v>0</v>
      </c>
      <c r="H48" s="81">
        <v>1</v>
      </c>
      <c r="I48" s="117" t="s">
        <v>39</v>
      </c>
      <c r="J48" s="62">
        <v>1</v>
      </c>
      <c r="K48" s="62">
        <v>1</v>
      </c>
      <c r="L48" s="16">
        <f>+IFERROR(K48/J48,0)</f>
        <v>1</v>
      </c>
      <c r="M48" s="58">
        <f t="shared" si="5"/>
        <v>1</v>
      </c>
      <c r="N48" s="115">
        <v>0</v>
      </c>
      <c r="O48" s="115">
        <v>0</v>
      </c>
      <c r="P48" s="113"/>
      <c r="Q48" s="61">
        <f t="shared" si="0"/>
        <v>0</v>
      </c>
      <c r="R48" s="62"/>
    </row>
    <row r="49" spans="1:18" s="114" customFormat="1" ht="95" x14ac:dyDescent="0.2">
      <c r="A49" s="110"/>
      <c r="B49" s="111"/>
      <c r="C49" s="64" t="s">
        <v>86</v>
      </c>
      <c r="D49" s="64" t="s">
        <v>87</v>
      </c>
      <c r="E49" s="72" t="s">
        <v>131</v>
      </c>
      <c r="F49" s="64" t="s">
        <v>132</v>
      </c>
      <c r="G49" s="81">
        <v>0</v>
      </c>
      <c r="H49" s="81">
        <v>1</v>
      </c>
      <c r="I49" s="117" t="s">
        <v>39</v>
      </c>
      <c r="J49" s="62">
        <v>1</v>
      </c>
      <c r="K49" s="62">
        <v>1</v>
      </c>
      <c r="L49" s="16">
        <f>+IFERROR(K49/J49,0)</f>
        <v>1</v>
      </c>
      <c r="M49" s="58">
        <f t="shared" si="5"/>
        <v>1</v>
      </c>
      <c r="N49" s="115">
        <v>0</v>
      </c>
      <c r="O49" s="115">
        <v>0</v>
      </c>
      <c r="P49" s="113"/>
      <c r="Q49" s="61">
        <f t="shared" si="0"/>
        <v>0</v>
      </c>
      <c r="R49" s="62"/>
    </row>
    <row r="50" spans="1:18" s="114" customFormat="1" ht="174" customHeight="1" x14ac:dyDescent="0.2">
      <c r="A50" s="110"/>
      <c r="B50" s="111"/>
      <c r="C50" s="64" t="s">
        <v>37</v>
      </c>
      <c r="D50" s="64" t="s">
        <v>54</v>
      </c>
      <c r="E50" s="72" t="s">
        <v>223</v>
      </c>
      <c r="F50" s="64" t="s">
        <v>130</v>
      </c>
      <c r="G50" s="81">
        <v>0</v>
      </c>
      <c r="H50" s="81">
        <v>2</v>
      </c>
      <c r="I50" s="117" t="s">
        <v>39</v>
      </c>
      <c r="J50" s="62">
        <v>2</v>
      </c>
      <c r="K50" s="62">
        <v>2</v>
      </c>
      <c r="L50" s="16">
        <v>1</v>
      </c>
      <c r="M50" s="58">
        <f t="shared" si="5"/>
        <v>1</v>
      </c>
      <c r="N50" s="115">
        <v>0</v>
      </c>
      <c r="O50" s="115">
        <v>0</v>
      </c>
      <c r="P50" s="113"/>
      <c r="Q50" s="61">
        <f t="shared" si="0"/>
        <v>0</v>
      </c>
      <c r="R50" s="62"/>
    </row>
    <row r="51" spans="1:18" s="114" customFormat="1" ht="105" customHeight="1" x14ac:dyDescent="0.2">
      <c r="A51" s="110"/>
      <c r="B51" s="111"/>
      <c r="C51" s="75" t="s">
        <v>88</v>
      </c>
      <c r="D51" s="81" t="s">
        <v>165</v>
      </c>
      <c r="E51" s="81" t="s">
        <v>137</v>
      </c>
      <c r="F51" s="81" t="s">
        <v>226</v>
      </c>
      <c r="G51" s="81">
        <v>1</v>
      </c>
      <c r="H51" s="81">
        <v>1</v>
      </c>
      <c r="I51" s="117" t="s">
        <v>179</v>
      </c>
      <c r="J51" s="102">
        <v>1</v>
      </c>
      <c r="K51" s="102">
        <v>1</v>
      </c>
      <c r="L51" s="104">
        <f>+IF(((K51/J51)*100)&gt;100,1,(K51/J51))</f>
        <v>1</v>
      </c>
      <c r="M51" s="58">
        <f t="shared" si="5"/>
        <v>1</v>
      </c>
      <c r="N51" s="59">
        <v>1236778933</v>
      </c>
      <c r="O51" s="59">
        <v>1230008608</v>
      </c>
      <c r="P51" s="113">
        <v>0</v>
      </c>
      <c r="Q51" s="61">
        <f t="shared" si="0"/>
        <v>0.99452584061762961</v>
      </c>
      <c r="R51" s="62" t="s">
        <v>246</v>
      </c>
    </row>
    <row r="52" spans="1:18" s="114" customFormat="1" ht="105" customHeight="1" thickBot="1" x14ac:dyDescent="0.25">
      <c r="A52" s="118"/>
      <c r="B52" s="119"/>
      <c r="C52" s="120"/>
      <c r="D52" s="121" t="s">
        <v>166</v>
      </c>
      <c r="E52" s="121" t="s">
        <v>224</v>
      </c>
      <c r="F52" s="121" t="s">
        <v>167</v>
      </c>
      <c r="G52" s="121">
        <v>1</v>
      </c>
      <c r="H52" s="122">
        <v>1</v>
      </c>
      <c r="I52" s="123" t="s">
        <v>225</v>
      </c>
      <c r="J52" s="124">
        <v>1</v>
      </c>
      <c r="K52" s="124">
        <v>1</v>
      </c>
      <c r="L52" s="125">
        <f>+IFERROR(K52/J52,0)</f>
        <v>1</v>
      </c>
      <c r="M52" s="126">
        <f t="shared" si="5"/>
        <v>1</v>
      </c>
      <c r="N52" s="59">
        <v>59312000</v>
      </c>
      <c r="O52" s="59">
        <v>58766400</v>
      </c>
      <c r="P52" s="113">
        <v>0</v>
      </c>
      <c r="Q52" s="61">
        <f t="shared" si="0"/>
        <v>0.99080118694362018</v>
      </c>
      <c r="R52" s="62" t="s">
        <v>244</v>
      </c>
    </row>
  </sheetData>
  <mergeCells count="36">
    <mergeCell ref="N1:Q1"/>
    <mergeCell ref="N2:Q2"/>
    <mergeCell ref="N3:Q3"/>
    <mergeCell ref="F4:F5"/>
    <mergeCell ref="G4:G5"/>
    <mergeCell ref="H4:H5"/>
    <mergeCell ref="I4:I5"/>
    <mergeCell ref="J1:M1"/>
    <mergeCell ref="J2:M2"/>
    <mergeCell ref="J3:M3"/>
    <mergeCell ref="D1:I1"/>
    <mergeCell ref="D2:I2"/>
    <mergeCell ref="D3:I3"/>
    <mergeCell ref="C51:C52"/>
    <mergeCell ref="A27:A30"/>
    <mergeCell ref="B27:B30"/>
    <mergeCell ref="A31:A35"/>
    <mergeCell ref="B31:B35"/>
    <mergeCell ref="A36:A52"/>
    <mergeCell ref="B36:B52"/>
    <mergeCell ref="J4:K4"/>
    <mergeCell ref="L4:L5"/>
    <mergeCell ref="M4:M5"/>
    <mergeCell ref="A22:A26"/>
    <mergeCell ref="B22:B26"/>
    <mergeCell ref="A6:A15"/>
    <mergeCell ref="B6:B15"/>
    <mergeCell ref="C10:C11"/>
    <mergeCell ref="D10:D11"/>
    <mergeCell ref="A16:A21"/>
    <mergeCell ref="B16:B21"/>
    <mergeCell ref="A4:A5"/>
    <mergeCell ref="B4:B5"/>
    <mergeCell ref="C4:C5"/>
    <mergeCell ref="D4:D5"/>
    <mergeCell ref="E4:E5"/>
  </mergeCells>
  <conditionalFormatting sqref="J9">
    <cfRule type="iconSet" priority="9">
      <iconSet iconSet="3TrafficLights2">
        <cfvo type="percent" val="0"/>
        <cfvo type="num" val="0.5"/>
        <cfvo type="num" val="0.875"/>
      </iconSet>
    </cfRule>
  </conditionalFormatting>
  <conditionalFormatting sqref="J9:K9">
    <cfRule type="cellIs" dxfId="5" priority="4" operator="equal">
      <formula>"SIN AVANCE"</formula>
    </cfRule>
    <cfRule type="cellIs" dxfId="4" priority="5" operator="equal">
      <formula>"DIFICIL CUMPLIMIENTO"</formula>
    </cfRule>
  </conditionalFormatting>
  <conditionalFormatting sqref="K9">
    <cfRule type="iconSet" priority="6">
      <iconSet iconSet="3TrafficLights2">
        <cfvo type="percent" val="0"/>
        <cfvo type="num" val="0.5"/>
        <cfvo type="num" val="0.875"/>
      </iconSet>
    </cfRule>
  </conditionalFormatting>
  <conditionalFormatting sqref="L32">
    <cfRule type="iconSet" priority="2">
      <iconSet iconSet="3TrafficLights2">
        <cfvo type="percent" val="0"/>
        <cfvo type="num" val="0.4"/>
        <cfvo type="num" val="0.8"/>
      </iconSet>
    </cfRule>
  </conditionalFormatting>
  <conditionalFormatting sqref="L33">
    <cfRule type="iconSet" priority="11">
      <iconSet iconSet="3TrafficLights2">
        <cfvo type="percent" val="0"/>
        <cfvo type="num" val="0.3"/>
        <cfvo type="num" val="0.7"/>
      </iconSet>
    </cfRule>
  </conditionalFormatting>
  <conditionalFormatting sqref="L34:L50 L6:L31 L52">
    <cfRule type="iconSet" priority="219">
      <iconSet iconSet="3TrafficLights2">
        <cfvo type="percent" val="0"/>
        <cfvo type="num" val="0.3"/>
        <cfvo type="num" val="0.7"/>
      </iconSet>
    </cfRule>
  </conditionalFormatting>
  <conditionalFormatting sqref="L51">
    <cfRule type="iconSet" priority="1">
      <iconSet iconSet="3TrafficLights2">
        <cfvo type="percent" val="0"/>
        <cfvo type="num" val="0.4"/>
        <cfvo type="num" val="0.8"/>
      </iconSet>
    </cfRule>
  </conditionalFormatting>
  <conditionalFormatting sqref="M6:M52">
    <cfRule type="cellIs" dxfId="3" priority="10" operator="equal">
      <formula>"SIN AVANCE"</formula>
    </cfRule>
    <cfRule type="cellIs" dxfId="2" priority="12" operator="equal">
      <formula>"DIFICIL CUMPLIMIENTO"</formula>
    </cfRule>
    <cfRule type="iconSet" priority="235">
      <iconSet iconSet="3TrafficLights2">
        <cfvo type="percent" val="0"/>
        <cfvo type="num" val="0.11"/>
        <cfvo type="num" val="0.21"/>
      </iconSet>
    </cfRule>
  </conditionalFormatting>
  <conditionalFormatting sqref="M33">
    <cfRule type="iconSet" priority="13">
      <iconSet iconSet="3TrafficLights2">
        <cfvo type="percent" val="0"/>
        <cfvo type="num" val="0.11"/>
        <cfvo type="num" val="0.21"/>
      </iconSet>
    </cfRule>
  </conditionalFormatting>
  <conditionalFormatting sqref="Q6:Q52">
    <cfRule type="cellIs" dxfId="1" priority="18" operator="equal">
      <formula>"SIN AVANCE"</formula>
    </cfRule>
    <cfRule type="cellIs" dxfId="0" priority="236" operator="equal">
      <formula>"DIFICIL CUMPLIMIENTO"</formula>
    </cfRule>
  </conditionalFormatting>
  <conditionalFormatting sqref="Q33">
    <cfRule type="iconSet" priority="237">
      <iconSet iconSet="3TrafficLights2">
        <cfvo type="percent" val="0"/>
        <cfvo type="num" val="0.5"/>
        <cfvo type="num" val="0.875"/>
      </iconSet>
    </cfRule>
  </conditionalFormatting>
  <conditionalFormatting sqref="Q34:Q52 Q6:Q32">
    <cfRule type="iconSet" priority="239">
      <iconSet iconSet="3TrafficLights2">
        <cfvo type="percent" val="0"/>
        <cfvo type="num" val="0.5"/>
        <cfvo type="num" val="0.875"/>
      </iconSet>
    </cfRule>
  </conditionalFormatting>
  <pageMargins left="0.7" right="0.7" top="0.75" bottom="0.75" header="0.3" footer="0.3"/>
  <pageSetup scale="3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7:J25"/>
  <sheetViews>
    <sheetView topLeftCell="B15" zoomScale="125" zoomScaleNormal="130" workbookViewId="0">
      <selection activeCell="F39" sqref="F39"/>
    </sheetView>
  </sheetViews>
  <sheetFormatPr baseColWidth="10" defaultRowHeight="16" x14ac:dyDescent="0.2"/>
  <cols>
    <col min="5" max="5" width="17" style="2" bestFit="1" customWidth="1"/>
    <col min="6" max="6" width="21.5" style="3" customWidth="1"/>
    <col min="8" max="8" width="22.6640625" style="3" customWidth="1"/>
    <col min="9" max="9" width="16.6640625" customWidth="1"/>
    <col min="10" max="10" width="21.83203125" style="3" customWidth="1"/>
  </cols>
  <sheetData>
    <row r="17" spans="3:10" ht="26" x14ac:dyDescent="0.3">
      <c r="D17" s="17" t="s">
        <v>258</v>
      </c>
      <c r="E17" s="18"/>
      <c r="F17" s="18"/>
      <c r="G17" s="18"/>
      <c r="H17" s="18"/>
      <c r="I17" s="18"/>
      <c r="J17" s="18"/>
    </row>
    <row r="18" spans="3:10" ht="35.25" customHeight="1" x14ac:dyDescent="0.2">
      <c r="C18" s="1"/>
      <c r="D18" s="4" t="s">
        <v>184</v>
      </c>
      <c r="E18" s="5" t="s">
        <v>185</v>
      </c>
      <c r="F18" s="6" t="s">
        <v>189</v>
      </c>
      <c r="G18" s="7" t="s">
        <v>186</v>
      </c>
      <c r="H18" s="8" t="s">
        <v>187</v>
      </c>
      <c r="I18" s="7" t="s">
        <v>188</v>
      </c>
      <c r="J18" s="8" t="s">
        <v>190</v>
      </c>
    </row>
    <row r="19" spans="3:10" x14ac:dyDescent="0.2">
      <c r="D19" s="9" t="s">
        <v>191</v>
      </c>
      <c r="E19" s="11">
        <v>9</v>
      </c>
      <c r="F19" s="12">
        <v>0.2</v>
      </c>
      <c r="G19" s="13">
        <v>8</v>
      </c>
      <c r="H19" s="12">
        <f>G19/E19</f>
        <v>0.88888888888888884</v>
      </c>
      <c r="I19" s="13">
        <v>1</v>
      </c>
      <c r="J19" s="12">
        <f>G19/E25</f>
        <v>0.17777777777777778</v>
      </c>
    </row>
    <row r="20" spans="3:10" x14ac:dyDescent="0.2">
      <c r="D20" s="9" t="s">
        <v>192</v>
      </c>
      <c r="E20" s="11">
        <v>6</v>
      </c>
      <c r="F20" s="12">
        <v>0.13</v>
      </c>
      <c r="G20" s="13">
        <v>6</v>
      </c>
      <c r="H20" s="12">
        <f>G20/E20</f>
        <v>1</v>
      </c>
      <c r="I20" s="13">
        <v>0</v>
      </c>
      <c r="J20" s="12">
        <f>G20/E25</f>
        <v>0.13333333333333333</v>
      </c>
    </row>
    <row r="21" spans="3:10" x14ac:dyDescent="0.2">
      <c r="D21" s="9" t="s">
        <v>193</v>
      </c>
      <c r="E21" s="11">
        <v>5</v>
      </c>
      <c r="F21" s="12">
        <v>0.11</v>
      </c>
      <c r="G21" s="13">
        <v>4</v>
      </c>
      <c r="H21" s="12">
        <f t="shared" ref="H21:H25" si="0">G21/E21</f>
        <v>0.8</v>
      </c>
      <c r="I21" s="13">
        <v>1</v>
      </c>
      <c r="J21" s="12">
        <f>G21/E25</f>
        <v>8.8888888888888892E-2</v>
      </c>
    </row>
    <row r="22" spans="3:10" x14ac:dyDescent="0.2">
      <c r="D22" s="9" t="s">
        <v>194</v>
      </c>
      <c r="E22" s="11">
        <v>4</v>
      </c>
      <c r="F22" s="12">
        <v>0.09</v>
      </c>
      <c r="G22" s="13">
        <v>3</v>
      </c>
      <c r="H22" s="12">
        <f t="shared" si="0"/>
        <v>0.75</v>
      </c>
      <c r="I22" s="13">
        <v>1</v>
      </c>
      <c r="J22" s="12">
        <f>G22/E25</f>
        <v>6.6666666666666666E-2</v>
      </c>
    </row>
    <row r="23" spans="3:10" x14ac:dyDescent="0.2">
      <c r="D23" s="9" t="s">
        <v>195</v>
      </c>
      <c r="E23" s="11">
        <v>5</v>
      </c>
      <c r="F23" s="12">
        <v>0.11</v>
      </c>
      <c r="G23" s="13">
        <v>3</v>
      </c>
      <c r="H23" s="12">
        <f t="shared" si="0"/>
        <v>0.6</v>
      </c>
      <c r="I23" s="13">
        <v>2</v>
      </c>
      <c r="J23" s="12">
        <f>G23/E25</f>
        <v>6.6666666666666666E-2</v>
      </c>
    </row>
    <row r="24" spans="3:10" x14ac:dyDescent="0.2">
      <c r="D24" s="9" t="s">
        <v>196</v>
      </c>
      <c r="E24" s="11">
        <v>16</v>
      </c>
      <c r="F24" s="12">
        <v>0.36</v>
      </c>
      <c r="G24" s="13">
        <v>13</v>
      </c>
      <c r="H24" s="12">
        <f t="shared" si="0"/>
        <v>0.8125</v>
      </c>
      <c r="I24" s="13">
        <v>3</v>
      </c>
      <c r="J24" s="12">
        <f>G24/E25</f>
        <v>0.28888888888888886</v>
      </c>
    </row>
    <row r="25" spans="3:10" x14ac:dyDescent="0.2">
      <c r="D25" s="10" t="s">
        <v>197</v>
      </c>
      <c r="E25" s="14">
        <f>SUM(E19:E24)</f>
        <v>45</v>
      </c>
      <c r="F25" s="15">
        <v>1</v>
      </c>
      <c r="G25" s="10">
        <f>SUM(G19:G24)</f>
        <v>37</v>
      </c>
      <c r="H25" s="15">
        <f t="shared" si="0"/>
        <v>0.82222222222222219</v>
      </c>
      <c r="I25" s="10">
        <f>SUM(I19:I24)</f>
        <v>8</v>
      </c>
      <c r="J25" s="15">
        <f>SUM(J19:J24)</f>
        <v>0.82222222222222219</v>
      </c>
    </row>
  </sheetData>
  <mergeCells count="1">
    <mergeCell ref="D17:J17"/>
  </mergeCells>
  <phoneticPr fontId="5" type="noConversion"/>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2025-12-31</vt:lpstr>
      <vt:lpstr>T.CONTROL</vt:lpstr>
      <vt:lpstr>'2025-12-31'!Área_de_impresión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perez saavedra</dc:creator>
  <cp:lastModifiedBy>USUARIO</cp:lastModifiedBy>
  <cp:lastPrinted>2024-10-21T15:18:49Z</cp:lastPrinted>
  <dcterms:created xsi:type="dcterms:W3CDTF">2018-12-19T06:36:08Z</dcterms:created>
  <dcterms:modified xsi:type="dcterms:W3CDTF">2026-04-24T15:56:36Z</dcterms:modified>
</cp:coreProperties>
</file>