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416" windowHeight="11016"/>
  </bookViews>
  <sheets>
    <sheet name="Plan de Mejoramiento" sheetId="4" r:id="rId1"/>
    <sheet name="Hoja2" sheetId="2" r:id="rId2"/>
    <sheet name="Hoja1" sheetId="5" r:id="rId3"/>
  </sheets>
  <definedNames>
    <definedName name="_xlnm._FilterDatabase" localSheetId="0" hidden="1">'Plan de Mejoramiento'!$A$2:$R$2</definedName>
  </definedNames>
  <calcPr calcId="145621" concurrentCalc="0"/>
</workbook>
</file>

<file path=xl/calcChain.xml><?xml version="1.0" encoding="utf-8"?>
<calcChain xmlns="http://schemas.openxmlformats.org/spreadsheetml/2006/main">
  <c r="F4" i="4" l="1"/>
  <c r="F5" i="4"/>
  <c r="F6" i="4"/>
  <c r="F7" i="4"/>
  <c r="F8" i="4"/>
  <c r="F9" i="4"/>
  <c r="F10" i="4"/>
  <c r="F11" i="4"/>
  <c r="F12" i="4"/>
  <c r="F13" i="4"/>
  <c r="F14" i="4"/>
  <c r="F15" i="4"/>
  <c r="F16" i="4"/>
  <c r="F17" i="4"/>
  <c r="F18" i="4"/>
  <c r="F19" i="4"/>
  <c r="F21" i="4"/>
  <c r="F22" i="4"/>
  <c r="F23" i="4"/>
  <c r="F24" i="4"/>
  <c r="F25" i="4"/>
  <c r="F3" i="4"/>
  <c r="F20" i="4"/>
  <c r="Q30" i="4"/>
  <c r="Q29" i="4"/>
  <c r="Q31" i="4"/>
  <c r="R29" i="4"/>
  <c r="R30" i="4"/>
  <c r="R31" i="4"/>
</calcChain>
</file>

<file path=xl/sharedStrings.xml><?xml version="1.0" encoding="utf-8"?>
<sst xmlns="http://schemas.openxmlformats.org/spreadsheetml/2006/main" count="251" uniqueCount="146">
  <si>
    <t>FECHA DE IDENTIFICACIÓN</t>
  </si>
  <si>
    <t>AC CORRECTIVA</t>
  </si>
  <si>
    <t>AC PREVENTIVA</t>
  </si>
  <si>
    <t>Incumplimiento de los resultados planificados</t>
  </si>
  <si>
    <t>Resultado del análisis de las peticiones, quejas o reclamos.</t>
  </si>
  <si>
    <t>Resultado del análisis del producto no conforme.</t>
  </si>
  <si>
    <t>Evaluación satisfacción del cliente</t>
  </si>
  <si>
    <t>Resultado de la autoevaluación de procesos</t>
  </si>
  <si>
    <t>Resultado de la Revisión por parte de la dirección.</t>
  </si>
  <si>
    <t>Resultado del análisis de datos (Indicadores de Gestión)</t>
  </si>
  <si>
    <t>FECHA DE INICIO</t>
  </si>
  <si>
    <t xml:space="preserve">FECHA DE FINALIZACIÓN </t>
  </si>
  <si>
    <t>FORMULACIÓN PLAN DE MEJORAMIENTO</t>
  </si>
  <si>
    <t>FECHA DE SEGUIMIENTO</t>
  </si>
  <si>
    <t>ABIERTA VENCIDA</t>
  </si>
  <si>
    <t>OBSERVACIONES</t>
  </si>
  <si>
    <t>SEGUIMIENTO</t>
  </si>
  <si>
    <t>Informe de auditorías internas</t>
  </si>
  <si>
    <t>No cumple</t>
  </si>
  <si>
    <t xml:space="preserve">Cumple </t>
  </si>
  <si>
    <t>Total de Acciones</t>
  </si>
  <si>
    <t>CERRADA EFICAZMENTE</t>
  </si>
  <si>
    <t>CIERRE INEFICAZ</t>
  </si>
  <si>
    <t>Revisión gestión del riesgo</t>
  </si>
  <si>
    <t>Acciones efectivas</t>
  </si>
  <si>
    <t>ÍTEM</t>
  </si>
  <si>
    <t>ACCIÓN DE MEJORA</t>
  </si>
  <si>
    <t>Seguimiento y medición de los procesos</t>
  </si>
  <si>
    <t>Otros</t>
  </si>
  <si>
    <t>ORIGEN</t>
  </si>
  <si>
    <t>NO CONFORMIDAD / HALLAZGO / OBSERVACIÓN</t>
  </si>
  <si>
    <t>Informe de auditorías internas externa</t>
  </si>
  <si>
    <t>Informe auditoria externa</t>
  </si>
  <si>
    <t>ABIERTA</t>
  </si>
  <si>
    <t>Acciones cerradas</t>
  </si>
  <si>
    <t>CUMPLIMIENTO EFECTIVO DEL PLAN</t>
  </si>
  <si>
    <t>CUMPLIMIENTO DE ACCIONES DEL PLAN</t>
  </si>
  <si>
    <t>NOMBRE</t>
  </si>
  <si>
    <t>FIRMA</t>
  </si>
  <si>
    <t>CARGO</t>
  </si>
  <si>
    <t>CONTROL INTERNO</t>
  </si>
  <si>
    <t>DIRECCIÓN</t>
  </si>
  <si>
    <t>ESCENARIOS DEPORTIVOS</t>
  </si>
  <si>
    <t>PLANEACIÓN</t>
  </si>
  <si>
    <t>SUBDIRECCIÓN TÉCNICA</t>
  </si>
  <si>
    <t>SUBDIRECCIÓN MEDICINA</t>
  </si>
  <si>
    <t>GESTIÓN DOCUMENTAL</t>
  </si>
  <si>
    <t>FINANCIERA Y CONTABILIDAD</t>
  </si>
  <si>
    <t>TALENTO HUMANO</t>
  </si>
  <si>
    <t>RECURSOS FISICOS</t>
  </si>
  <si>
    <t>CONTRATACIÓN</t>
  </si>
  <si>
    <t>DEFENSA JURIDICA</t>
  </si>
  <si>
    <t>ATENCIÓN AL CIUDADANO</t>
  </si>
  <si>
    <t>COMUNICACIÓN INSTITUCIONAL</t>
  </si>
  <si>
    <t>PROCESO / DEPENDENCIA</t>
  </si>
  <si>
    <t>RESPONSABLE</t>
  </si>
  <si>
    <t>PROCESO DEPENDENCIA</t>
  </si>
  <si>
    <t>SUBDIRECCIÓN ADMINISTRATIVA Y FINANCIERA</t>
  </si>
  <si>
    <t>DIRECCIÓN GENERAL</t>
  </si>
  <si>
    <t>OFICINA PLANEACIÓN</t>
  </si>
  <si>
    <t>OFICINA CONTROL INTERNO</t>
  </si>
  <si>
    <t>REQUISITO AFECTADO</t>
  </si>
  <si>
    <t>INDICADOR DE CUMPLIMIENTO</t>
  </si>
  <si>
    <t>META</t>
  </si>
  <si>
    <t>RESPONSABLE DEL CUMPLIMIENTO DE LA ACCIÓN</t>
  </si>
  <si>
    <t>RESPONSABLE DEL SEGUIMIENTO</t>
  </si>
  <si>
    <t>ESTADO DE LA ACCIÓN</t>
  </si>
  <si>
    <t>CAUSAS PROBABLES</t>
  </si>
  <si>
    <t>N.A</t>
  </si>
  <si>
    <t>No existe procedimiento para el establecimiento de estudios de precios en el mercado</t>
  </si>
  <si>
    <t>Diseñar, implementar y socializar el procedimiento para la realizacion de los estudios de mercados directamente para el Instituto de deportes y recreacion del meta Idermeta</t>
  </si>
  <si>
    <t xml:space="preserve">procedimiento implementado y socializado </t>
  </si>
  <si>
    <t>La cuenta 1635 Bienes Muebles en Bodega esta sobreestimada en $644.862 miles, esto teniendo en cuenta que "representa el valor de los bienes muebles nuevos, adquiridos a cualquier título, los cuales se espera serán usados por la entidad durante más de un periodo contable para la producción o suministros de bienes, para la presentación de servicios o para propósitos administrativos. En esta cuenta no deben registrarse los bienes que se retiran del servicio de manera temporal o definitiva.</t>
  </si>
  <si>
    <t>los traslados entre funcionarios o devoluciones al almacen por retiros definitivos de estos de la entidad, se contabilizan en las cuentas de propiedad planta y equipo pertinente, difernte a la cuenta de bienes muebles en bodega.</t>
  </si>
  <si>
    <t>Procedimiento implementado y socializado de ingreso y salidad e almacen</t>
  </si>
  <si>
    <t>Actualizacion de los procesos y procedimeitos de ingresos y salidas del modulo de almacen el cual alimenta el modulo fianciero de la entidad.</t>
  </si>
  <si>
    <t xml:space="preserve">En cuanto al aporte de $85.000 miles de la Fundación, representado en capacitación a integrantes de la delegación en temáticas relacionadas con los procesos metodológicos, deportivos y de bioseguridad, no se encontró en los estudios previos los ítems que determinan el valor del aporte,numeros de horas,¿numero y perfil de catedraticos, entre otros. De otra parte señala el convenio, las capacitaciones debian ejecutarse durante la realizacion de los xIX juegos nacionales y III paranacionales 2012,y no podria ser otra, pues de lo contrario, </t>
  </si>
  <si>
    <t>No existe procedimiento para la ejecucion presupuestal de ingresos</t>
  </si>
  <si>
    <t>Escaso seguimiento de las rentas que corresponden por Ley al Instituto</t>
  </si>
  <si>
    <t>La falta de concrecion y definicion en los respectivos convenios de cooperacion sobre el destino y propiedad de estos bienes</t>
  </si>
  <si>
    <t>No se cumple con el Manual de funciones</t>
  </si>
  <si>
    <t>Reporte del Sistema PYMISIS no garantiza efectivo control a los recursos en bancos</t>
  </si>
  <si>
    <t>No existe procedimiento para la contabilización de los anticipos entregados en los contratos</t>
  </si>
  <si>
    <t>Falta de conciliación entre las areas de presupuesto, contabiidad, tesoreria y contratación</t>
  </si>
  <si>
    <t>Diseñar, implementar y socializar un procedimiento para Ejecución presupuetal de ingresos.</t>
  </si>
  <si>
    <t xml:space="preserve">Realizar Seguimiento mensual a cada una de las rentas del Instituto en la Tesoreria Departamental </t>
  </si>
  <si>
    <t>Diseñar, implementar y socializar un procedimiento para elaboración de modificaciones presupuestales</t>
  </si>
  <si>
    <t>Entregar mediante comodato los elementos devolutivos entregados a las Ligas</t>
  </si>
  <si>
    <t>Expedir reglamento para la contratación por convenios con ESAL</t>
  </si>
  <si>
    <t>Realizar conciliación bancaria en el área contable</t>
  </si>
  <si>
    <t>Hacer procedimiento para la contabilización de los anticpos entregados en la contratación</t>
  </si>
  <si>
    <t>Realizar conciliaciones trimestrales entre las áreas de presupuesto, contabilidad, tesorería y contratación</t>
  </si>
  <si>
    <t>Procedimiento implementado y socializado</t>
  </si>
  <si>
    <t>100% de las rentas recaudadas</t>
  </si>
  <si>
    <t>Bien contabilizado en los activos del instituto y controlado por Almacén</t>
  </si>
  <si>
    <t>Reglamento expedido y socializado</t>
  </si>
  <si>
    <t xml:space="preserve">Cuentas bancarias depuradas </t>
  </si>
  <si>
    <t>Conciliaciones bancarias como mecanismo de control del efectivo</t>
  </si>
  <si>
    <t>Cuenta 1420 avances y anticipos razonable</t>
  </si>
  <si>
    <t>100% de las rentas por cobrar causadas</t>
  </si>
  <si>
    <t>Reglamento adoptado y socializado</t>
  </si>
  <si>
    <t>Estados financieros razonables</t>
  </si>
  <si>
    <t>Auxiliar administrativo almacén</t>
  </si>
  <si>
    <t>Oficina de Planeación</t>
  </si>
  <si>
    <t>No presento libros de contabilidad físicos o electrónicos ni evidencia suficiente que permitiera verificar las operaciones reportadas en el balance general a 31 de diciembre de 2017 y estado de actividad económica, social y ambiental del 01 de enero al 31 de diciembre de 2017</t>
  </si>
  <si>
    <t>No tener copias de seguridad que salvaguardara la información financiera</t>
  </si>
  <si>
    <t>Falta de salvaguarda de la informacion financiera</t>
  </si>
  <si>
    <t>Reconstruir la informacion y presentar libros de contabilidad electrónicos que permitan verificar las operaciones reportados en el balance general a 31 de diciembre de 2017 y estado de actividad económica, social y ambiental del 01 de enero al 31 de diciembre de 2017.</t>
  </si>
  <si>
    <t>Disponer de libros de contabilidad electrónicos que permitan verificar las operaciones reportados en el balance general a 31 de diciembre de 2017 y estado de actividad económica, social y ambiental del 01 de enero al 31 de diciembre de 2017.</t>
  </si>
  <si>
    <t>Implementar política de seguridad de la informacion y proteccion de datos</t>
  </si>
  <si>
    <t xml:space="preserve">Contrato 007 de 2011: arrendamiento de parqueaderos. 1. "Se evidenció que la señora Dladys Maria Noha Moreno no cumplió a cabalidad lo pactado en el pago de cánones de arrendamiento, a la vez que la entidad contratante permitió pagos parciales e incumplimiento de cánones de arrendamiento". 2. "No se ha liquidado el contrato". </t>
  </si>
  <si>
    <t xml:space="preserve">Contrato 425 de 2018: Alquiler del complejo deportivo denominado Coliseo Álvaro Mesa Amaya. 1. "Se evidencio que el Idermeta no elaboró estudios previos". 2. "No realizo el cobro del arrendamiento del escenario deportivo, conforma a la tabla de tarifas". </t>
  </si>
  <si>
    <t>Debilidades del control y seguimiento del contrato desconociéndose de esta manera, entre otros, las funciones del supervisor</t>
  </si>
  <si>
    <t>Debilidades en la elaboración de los estudios previos, y minuta contractual desconociéndose de esta manera, entre otros, la etapa de planeación y contratación</t>
  </si>
  <si>
    <t>ADMNISTRATIVO - DISCIPLINARIO</t>
  </si>
  <si>
    <t xml:space="preserve">ADMNISTRATIVO - DISCIPLINARIO - FISCAL </t>
  </si>
  <si>
    <t>23/07/2018</t>
  </si>
  <si>
    <t>Los recursos de IVA Telefonía celular, destinados por el Decreto Nº 4934 de 2009 a los municipios para fomento y desarrollo deportivo e infraestructura, ingresaron a la Tesorería Departamental en julio de 2012 por $578.399 miles, de los cuales solo giró al Instituto $239.000 miles, sin que se observe gestiones de cobro por parte de Idermeta</t>
  </si>
  <si>
    <t>Mediante Resolución 159 de noviembre 28 de 2012 se modificó el presupuesto por valor de $217.900 miles y con Resolución 161 de diciembre 4 de 2012 efectúan la misma modificación, ambos casos firmadas por el Director General del Instituto Hernando Martínez Aguilera, sin embargo solo una resolución modificó el presupuesto. Esta situación revela deficiencias en los controles en los registros de los actos administrativos que modifican el presupuesto</t>
  </si>
  <si>
    <t>Deficiencia en los controles de los registros de actos administrativos</t>
  </si>
  <si>
    <t>Solicitar mediante oficio a la liga de Pesas la devolución del Gimnasio para pesas-</t>
  </si>
  <si>
    <t>La estructura de las conciliaciones bancarias, generadas por el sistema Pymisis, no identifica las partidas conciliatorias como cheques pendientes de cobro, notas crédito no registradas, consignaciones pendientes, notas débito no registradas, lo cual impide el control del efectivo y expone a riesgo el patrimonio del Instituto</t>
  </si>
  <si>
    <t>Realizar modificación al reporte de conciliación que genera PYMISIS</t>
  </si>
  <si>
    <t>La cuenta 1420 Avances y Anticipos entregados se encuentra sobreestimada por $148.360 miles, debido a que el convenio de Cooperación y Asociación Nº 149 de 2012 aparece pendiente de legalizar en el Balance General, pese a que existe acta de liquidación entre Idermeta y el Contratista del 31 de diciembre de 2012.</t>
  </si>
  <si>
    <t>Así mismo, se encuentra subestimada por $15.850 miles, porque un avance girado mediante comprobante de egreso Nº 132, el 11 de abril de 2012, a favor del señor Alberto Escobar Delgado, no fue contabilizado en esta cuenta</t>
  </si>
  <si>
    <t>Efectuada la comparación de los ingresos registrados en cuenta 4105 ingresos tributarios y los pagos realizados por la Gobernación del Meta, se presenta subestimación en esta cuenta y en su contrapartida 1413 Transferencias por cobrar por $98.729 miles, valor girado el 27 de diciembre de 2012, por transferencia impuesto al consumo de cigarrillos nacionales correspondientes al mes de octubre de 2012 de las Compañías Coltabaco y Protabaco y no registrado contablemente.</t>
  </si>
  <si>
    <t xml:space="preserve"> No existe reglamentación para el préstamo, uso, arrendamiento y mantenimiento de los escenarios deportivos, locales, zonas comunes, parqueaderos y demás instalaciones a cargo del Instituto que determine las obligaciones de las Ligas, Clubes deportivos, técnicos, deportistas </t>
  </si>
  <si>
    <t xml:space="preserve">Hacer reglamentación para el préstamo, uso, arrendamiento y mantenimiento de los escenarios deportivos, locales, zonas comunes, parqueaderos y demás instalaciones a cargo del Instituto que determine las obligaciones de las Ligas, Clubes deportivos, técnicos, deportistas </t>
  </si>
  <si>
    <t>Revisado los estudios previos que reposan en los expedientes de los convenios se evidencio que el presupuesto determinado para el proceso contractual lo determino el Instituto de Deportes y Recreacion del Departamento del Meta fundamentado en las cotizaciones que presento directamente la liga dejando a discrecion de esta el establecimiento de precios sin confrontar dichos valores en el mercado</t>
  </si>
  <si>
    <t>El 24 de febrero de 2018, se presento un hakeo del servidor del Instituto a traves del virus ACCDFISA V2.0 mediante el cual la informacion financiera fue encripatada para cuya devolucion los delincuentes pedian USD 4.000, según lo manifesto el Ingeniero de Sistemas, Angel Mauricio avellaneda Barreto, en denuncia N°500016105671201801070 de la Fiscalia General de la Nación.</t>
  </si>
  <si>
    <t>Establecer la politica y el proceso de seguridad de la información y proteccion de datos de la, entidad mediante un acto administrativo.</t>
  </si>
  <si>
    <t>Falta de reglamentación por parte de la entidad que involucre el aporte de las ESAL</t>
  </si>
  <si>
    <t>La cuenta 1413 Transferencias por cobrar y su correspondiente contrapartida del pasivo 240315 Otras transferencias se encuentra subestimada en $339.399 miles, saldo pendiente por cobrar a la Gobernación del Meta proveniente del Ministerio de Cultura, el cual transfirió la suma de $578.399 miles por concepto de recursos iva Telefonía celular a la Tesorería Departamental, según Ingreso con nota crédito Nº 4301 de julio 31 de 2012, de los cuales ésta giró al Instituto $239.000 miles a través del Comprobante de egreso Nº 11047 de octubre 1 de 2012</t>
  </si>
  <si>
    <t xml:space="preserve">
Mediante oficio de junio 13 de 2011 el Director de Idermeta de la época, licenciado Oscar Byron Cortés Castañeda, envió comunicación a los entes deportivos, donde que manifestó que a partir del mes de junio los clubes deportivos que se encuentren ocupando espacios para su funcionamiento en los escenarios del Instituto, deberán cancelar un canon de arrendamiento desde $50.000 hasta $100.000 mensuales mas el 10% de IVA. 
Sin embargo, esta Contraloría estableció que los siguientes locales y escenarios deportivos no cuentan con contrato de arrendamiento o comodato para su utilización, sin embargo los servicios públicos son cancelados con recursos del Instituto:
12 locales en coliseo de tenis Alan Jara, utilizados por los Clubes deportivos de patinaje; Pista de patinaje Villa Olímpica, utilizado por la Liga de Patinaje del Meta; 19 locales en las Piscinas Olímpicas, utilizados por los clubes de natación; 3 locales en el coliseo Álvaro Mesa Amaya, utilizados por la Liga de Fútbol, Baloncesto y Tenis de Campo, Club de Taekwondo Okinagua y Acord Meta; en el estadio Macal la cafetería y el campo de futbol, utilizados por la Liga de Fútbol del Meta y el Club Llaneros FC.
Según informe suministrado por el Instituto de Deporte y Recreación del Meta, durante la vigencia 2012, se canceló $173.879 miles por concepto de servicios públicos de los escenarios deportivos.
Lo anterior permite concluir que no existe reglamentación para el préstamo, uso, arrendamiento y mantenimiento de los escenarios deportivos, locales, zonas comunes, parqueaderos y demás instalaciones a cargo del Instituto que determine las obligaciones de las Ligas, Clubes deportivos, técnicos, deportistas y demás usuarios para garantizar su conservación y adecuado funcionamiento, teniendo en cuenta que son bienes de uso público.
</t>
  </si>
  <si>
    <t xml:space="preserve">1. Demandas instauradas. 2. Dos Capacitaciones </t>
  </si>
  <si>
    <t xml:space="preserve">1. Elaborar una lista de chequeo de
los documentos requeridos para generar un
proceso de arrendamiento. 2. Elaborar formato de estudios previos para procesos de arrendamiento. 3. Corregir el error aritmético de # horas en la liquidación del Contrato N° 425 de 2018. 4. Efectuar socialización del Acuerdo 001 de 2014 a los responsables de contratación de la Oficina de Planeación y Asuntos Administrativos
</t>
  </si>
  <si>
    <t>1. Documento de lista de chequeo elaborado y socializado a los responsables de la contratación. 2. Documento de estudios previos. 3. Acta de Liquidación. 4. Una socialización del Acuerdo 001 de 2014</t>
  </si>
  <si>
    <t xml:space="preserve">LIGA DE LEVANTAMIENTO DE PESAS DEL META En virtud del Convenio 098 de 2009 suscrito entre Idermeta y la Liga de Pesas adquirió a su nombre, elementos y equipos deportivos, interpretando tales equipos como elementos de consumo. Este Órgano de Control rechaza tal apreciación, si se tiene en cuenta, en primer lugar, que la totalidad de los recursos fueron aportados por Idermeta y en segundo lugar, que no se trata de bienes de consumo que se extinguen con el primer uso, como se registró de manera deliberada en el Comprobante de Baja de consumo Nº 107 del 15 de diciembre de 2009, sino que corresponden a elementos devolutivos, los cuales, como en este caso, no es procedente que sean adquiridos por las ligas. </t>
  </si>
  <si>
    <t>LIGA DE BOXEO DEL META Idermeta y la Liga de Boxeo del Meta en la vigencia 2012 suscribieron el Convenio de Cooperación 322 de 2012 por la suma de $130.000.000, con el objeto de apoyar económicamente esta disciplina para sufragar gastos que demanda la organización de las veladas boxísticas para las diferentes categorías. En dicho convenio no se especificó el valor del aporte de la Liga en la organización del evento de las veladas boxísticas de manera que se estructurara un verdadero convenio de asociación al amparo del Decreto 777 de 1992 y 1403 del mismo año y artículo 96 de la Ley 489 de 1998. Aunque no se evidencia en los documentos allegados por la entidad los gastos asociados a la organización del evento se puede colegir que la Liga dispuso de medios técnicos, logísticos y administrativos para el cumplimiento del objeto del mismo, pues la actividad deportiva se desarrolló a través de la Liga de Boxeo</t>
  </si>
  <si>
    <t>1. Instaurar las acciones legales pertinentes respecto al incumplimiento contractual, el procedimiento de liquidación del contrato y demás que procedan. 2. Realizar dos capacitaciones anuales en materia de supervisión de contratos</t>
  </si>
  <si>
    <t xml:space="preserve">1. Proceder con las acciones legales de incumplimiento y de liquidación del contrato. 2. Capacitar a los funcionarios públicos respecto a la supervisión de contratos </t>
  </si>
  <si>
    <t xml:space="preserve">1. Elaborar lista de chequeo. 2. Elaborar formato de estudios previos. 3. Elaborar acta de Liquidación del Contrato. 4. Socializar tabla de tarifas de arrendamiento para evitar inconsistencias </t>
  </si>
  <si>
    <t>PRESUPUESTO La ejecución presupuestal de ingresos de 2012, rendida a este Órgano de Control en la cuenta anual, reporta adiciones por $1.096.242 miles, las cuales fueron soportadas con los decretos relacionados en el cuadro Nº 1, sin que estos recursos hubieran ingresado en su totalidad al tesoro del Instituto, situación contraria al artículo 82 del Decreto 111 de 1996.</t>
  </si>
  <si>
    <t xml:space="preserve">ESTADOS CONTABLES Se evidenció que el Instituto Departamental de Recreación y Deporte efectúa conciliación mensual en cada una de las cuentas bancarias, esta labor es realizada por la Tesorería del Instituto, lo que puede constituir un factor de riesgo. </t>
  </si>
  <si>
    <t>La cuenta 2401 adquisición de bienes y servicios presenta un saldo de $1.247.270 miles, valor que se encuentra sobreestimado en la suma de $24.117 miles, si se tiene en cuenta el valor constituido como cuentas por pagar en la Resolución Nº 041 de mayo 23 de 2013, por valor de $1.223.153 miles. Según el Decreto 041 de 2013, se establecen reservas de apropiación a diciembre 31 de 2012 por este concepto por valor de $230.965 miles. Según certificación, expedida por la Subdirectora Administrativa y Financiera, el valor a pagar a diciembre 31 de 2012 es $299.954 miles. Dichos valores difieren también de la cuenta del Banco BBVA Nº 96017176, destinada a esta transferencia a Municipios, presenta un saldo de $426.810</t>
  </si>
  <si>
    <t xml:space="preserve">Existe incertidumbre en el saldo presentado en los estados contables en la cuenta 2403 transferencias por cobrar, por las siguientes razones: Según el Decreto 041 de 2013, se establecen reservas de apropiación a diciembre 31 de 2012 por este concepto por valor de $230.965 miles. Según certificación, expedida por la Subdirectora Administrativa y Financiera, el valor a pagar a diciembre 31 de 2012 es $299.954 miles. Dichos valores difieren también de la cuenta del Banco BBVA Nº 96017176, destinada a esta transferencia a Municipios, presenta un saldo de $426.810. Adicionalmente no está registrado el pago efectuado por la Gobernación del Meta, con recursos de IVA telefonía celular por valor de $239.000 miles, ni el saldo por cobrar por esta renta $339.399 miles.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</si>
</sst>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2]\ * #,##0.00_ ;_ [$€-2]\ * \-#,##0.00_ ;_ [$€-2]\ * &quot;-&quot;??_ "/>
  </numFmts>
  <fonts count="14" x14ac:knownFonts="1">
    <font>
      <sz val="11"/>
      <color theme="1"/>
      <name val="Calibri"/>
      <family val="2"/>
      <scheme val="minor"/>
    </font>
    <font>
      <sz val="11"/>
      <color indexed="8"/>
      <name val="Calibri"/>
      <family val="2"/>
    </font>
    <font>
      <sz val="11"/>
      <color theme="1"/>
      <name val="Arial"/>
      <family val="2"/>
    </font>
    <font>
      <b/>
      <sz val="10"/>
      <color indexed="8"/>
      <name val="Arial"/>
      <family val="2"/>
    </font>
    <font>
      <sz val="10"/>
      <color indexed="8"/>
      <name val="Arial"/>
      <family val="2"/>
    </font>
    <font>
      <sz val="11"/>
      <color theme="1"/>
      <name val="Calibri"/>
      <family val="2"/>
      <scheme val="minor"/>
    </font>
    <font>
      <sz val="8"/>
      <name val="Calibri"/>
      <family val="2"/>
      <scheme val="minor"/>
    </font>
    <font>
      <sz val="11"/>
      <color theme="0" tint="-0.34998626667073579"/>
      <name val="Calibri"/>
      <family val="2"/>
    </font>
    <font>
      <b/>
      <sz val="11"/>
      <color indexed="8"/>
      <name val="Calibri"/>
      <family val="2"/>
    </font>
    <font>
      <sz val="8"/>
      <color theme="1"/>
      <name val="Arial"/>
      <family val="2"/>
    </font>
    <font>
      <sz val="10"/>
      <name val="Arial"/>
      <family val="2"/>
    </font>
    <font>
      <sz val="8"/>
      <name val="Arial"/>
      <family val="2"/>
    </font>
    <font>
      <sz val="8"/>
      <color indexed="8"/>
      <name val="Arial"/>
      <family val="2"/>
    </font>
    <font>
      <b/>
      <sz val="8"/>
      <color indexed="8"/>
      <name val="Arial"/>
      <family val="2"/>
    </font>
  </fonts>
  <fills count="8">
    <fill>
      <patternFill patternType="none"/>
    </fill>
    <fill>
      <patternFill patternType="gray125"/>
    </fill>
    <fill>
      <patternFill patternType="solid">
        <fgColor theme="9" tint="0.79998168889431442"/>
        <bgColor indexed="64"/>
      </patternFill>
    </fill>
    <fill>
      <patternFill patternType="solid">
        <fgColor theme="9" tint="0.79998168889431442"/>
        <bgColor indexed="26"/>
      </patternFill>
    </fill>
    <fill>
      <patternFill patternType="solid">
        <fgColor theme="6" tint="0.59999389629810485"/>
        <bgColor indexed="64"/>
      </patternFill>
    </fill>
    <fill>
      <patternFill patternType="solid">
        <fgColor theme="6" tint="0.59999389629810485"/>
        <bgColor indexed="26"/>
      </patternFill>
    </fill>
    <fill>
      <patternFill patternType="solid">
        <fgColor theme="3" tint="0.79998168889431442"/>
        <bgColor indexed="64"/>
      </patternFill>
    </fill>
    <fill>
      <patternFill patternType="solid">
        <fgColor theme="8"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bottom style="double">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s>
  <cellStyleXfs count="6">
    <xf numFmtId="0" fontId="0" fillId="0" borderId="0"/>
    <xf numFmtId="0" fontId="1" fillId="0" borderId="0"/>
    <xf numFmtId="9" fontId="5" fillId="0" borderId="0" applyFont="0" applyFill="0" applyBorder="0" applyAlignment="0" applyProtection="0"/>
    <xf numFmtId="0" fontId="10" fillId="0" borderId="0"/>
    <xf numFmtId="164" fontId="10" fillId="0" borderId="0" applyFont="0" applyFill="0" applyBorder="0" applyAlignment="0" applyProtection="0"/>
    <xf numFmtId="9" fontId="10" fillId="0" borderId="0" applyFont="0" applyFill="0" applyBorder="0" applyAlignment="0" applyProtection="0"/>
  </cellStyleXfs>
  <cellXfs count="115">
    <xf numFmtId="0" fontId="0" fillId="0" borderId="0" xfId="0"/>
    <xf numFmtId="0" fontId="4" fillId="0" borderId="2" xfId="1" applyFont="1" applyFill="1" applyBorder="1" applyAlignment="1" applyProtection="1">
      <alignment horizontal="center" vertical="center" wrapText="1"/>
    </xf>
    <xf numFmtId="1" fontId="4" fillId="0" borderId="2" xfId="1" applyNumberFormat="1" applyFont="1" applyFill="1" applyBorder="1" applyAlignment="1" applyProtection="1">
      <alignment horizontal="center" vertical="center" wrapText="1"/>
    </xf>
    <xf numFmtId="0" fontId="3" fillId="0" borderId="1" xfId="1" applyFont="1" applyFill="1" applyBorder="1" applyAlignment="1" applyProtection="1">
      <alignment vertical="center" wrapText="1"/>
    </xf>
    <xf numFmtId="0" fontId="0" fillId="0" borderId="0" xfId="0" applyAlignment="1">
      <alignment vertical="center" wrapText="1"/>
    </xf>
    <xf numFmtId="0" fontId="2" fillId="0" borderId="0" xfId="0" applyFont="1" applyAlignment="1">
      <alignment horizontal="justify" vertical="center" wrapText="1"/>
    </xf>
    <xf numFmtId="0" fontId="3" fillId="3" borderId="7" xfId="1" applyFont="1" applyFill="1" applyBorder="1" applyAlignment="1" applyProtection="1">
      <alignment horizontal="center" vertical="center" wrapText="1"/>
    </xf>
    <xf numFmtId="0" fontId="3" fillId="3" borderId="8" xfId="1" applyFont="1" applyFill="1" applyBorder="1" applyAlignment="1" applyProtection="1">
      <alignment horizontal="center" vertical="center" wrapText="1"/>
    </xf>
    <xf numFmtId="0" fontId="3" fillId="2" borderId="10" xfId="1" applyFont="1" applyFill="1" applyBorder="1" applyAlignment="1">
      <alignment horizontal="center" vertical="center" wrapText="1"/>
    </xf>
    <xf numFmtId="0" fontId="4" fillId="0" borderId="5" xfId="1" applyFont="1" applyFill="1" applyBorder="1" applyAlignment="1" applyProtection="1">
      <alignment horizontal="center" vertical="center" wrapText="1"/>
    </xf>
    <xf numFmtId="1" fontId="4" fillId="0" borderId="5" xfId="1" applyNumberFormat="1" applyFont="1" applyFill="1" applyBorder="1" applyAlignment="1" applyProtection="1">
      <alignment horizontal="center" vertical="center" wrapText="1"/>
    </xf>
    <xf numFmtId="0" fontId="3" fillId="0" borderId="6" xfId="1" applyFont="1" applyFill="1" applyBorder="1" applyAlignment="1" applyProtection="1">
      <alignment horizontal="center" vertical="center" wrapText="1"/>
      <protection locked="0"/>
    </xf>
    <xf numFmtId="0" fontId="3" fillId="0" borderId="12" xfId="1" applyFont="1" applyFill="1" applyBorder="1" applyAlignment="1" applyProtection="1">
      <alignment horizontal="center" vertical="center" wrapText="1"/>
      <protection locked="0"/>
    </xf>
    <xf numFmtId="0" fontId="3" fillId="5" borderId="13" xfId="1" applyFont="1" applyFill="1" applyBorder="1" applyAlignment="1" applyProtection="1">
      <alignment horizontal="center" vertical="center" wrapText="1"/>
    </xf>
    <xf numFmtId="0" fontId="3" fillId="5" borderId="2" xfId="1" applyFont="1" applyFill="1" applyBorder="1" applyAlignment="1" applyProtection="1">
      <alignment horizontal="center" vertical="center" wrapText="1"/>
    </xf>
    <xf numFmtId="0" fontId="3" fillId="4" borderId="13" xfId="1" applyFont="1" applyFill="1" applyBorder="1" applyAlignment="1">
      <alignment horizontal="center" vertical="center" wrapText="1"/>
    </xf>
    <xf numFmtId="0" fontId="0" fillId="6" borderId="1" xfId="0" applyFill="1" applyBorder="1" applyAlignment="1">
      <alignment vertical="center" wrapText="1"/>
    </xf>
    <xf numFmtId="0" fontId="0" fillId="0" borderId="1" xfId="0" applyBorder="1" applyAlignment="1">
      <alignment vertical="center" wrapText="1"/>
    </xf>
    <xf numFmtId="0" fontId="3" fillId="4" borderId="16" xfId="1" applyFont="1" applyFill="1" applyBorder="1" applyAlignment="1">
      <alignment horizontal="center" vertical="center" wrapText="1"/>
    </xf>
    <xf numFmtId="0" fontId="3" fillId="0" borderId="7" xfId="1" applyFont="1" applyFill="1" applyBorder="1" applyAlignment="1" applyProtection="1">
      <alignment vertical="center" wrapText="1"/>
    </xf>
    <xf numFmtId="0" fontId="3" fillId="0" borderId="5" xfId="1" applyFont="1" applyFill="1" applyBorder="1" applyAlignment="1" applyProtection="1">
      <alignment vertical="center" wrapText="1"/>
    </xf>
    <xf numFmtId="0" fontId="11" fillId="0" borderId="30" xfId="3" applyFont="1" applyFill="1" applyBorder="1" applyAlignment="1">
      <alignment horizontal="justify" vertical="center" wrapText="1"/>
    </xf>
    <xf numFmtId="0" fontId="11" fillId="0" borderId="1" xfId="3" applyFont="1" applyFill="1" applyBorder="1" applyAlignment="1">
      <alignment horizontal="justify" vertical="center" wrapText="1"/>
    </xf>
    <xf numFmtId="0" fontId="11" fillId="0" borderId="1" xfId="3" applyFont="1" applyFill="1" applyBorder="1" applyAlignment="1">
      <alignment horizontal="center" vertical="center" wrapText="1"/>
    </xf>
    <xf numFmtId="0" fontId="11" fillId="0" borderId="1" xfId="3" applyFont="1" applyBorder="1" applyAlignment="1">
      <alignment vertical="center" wrapText="1"/>
    </xf>
    <xf numFmtId="0" fontId="1" fillId="0" borderId="0" xfId="1" applyAlignment="1">
      <alignment vertical="center" wrapText="1"/>
    </xf>
    <xf numFmtId="0" fontId="3" fillId="5" borderId="14" xfId="1" applyFont="1" applyFill="1" applyBorder="1" applyAlignment="1" applyProtection="1">
      <alignment horizontal="center" vertical="center" wrapText="1"/>
    </xf>
    <xf numFmtId="0" fontId="4" fillId="0" borderId="9" xfId="1" applyFont="1" applyFill="1" applyBorder="1" applyAlignment="1" applyProtection="1">
      <alignment horizontal="center" vertical="center" wrapText="1"/>
      <protection locked="0"/>
    </xf>
    <xf numFmtId="0" fontId="0" fillId="0" borderId="0" xfId="0" applyFill="1" applyAlignment="1">
      <alignment vertical="center" wrapText="1"/>
    </xf>
    <xf numFmtId="0" fontId="1" fillId="0" borderId="0" xfId="1" applyFill="1" applyAlignment="1">
      <alignment vertical="center" wrapText="1"/>
    </xf>
    <xf numFmtId="0" fontId="4" fillId="0" borderId="19" xfId="1" applyFont="1" applyFill="1" applyBorder="1" applyAlignment="1" applyProtection="1">
      <alignment horizontal="center" vertical="center" wrapText="1"/>
      <protection locked="0"/>
    </xf>
    <xf numFmtId="0" fontId="1" fillId="0" borderId="0" xfId="1" applyFill="1" applyAlignment="1" applyProtection="1">
      <alignment vertical="center" wrapText="1"/>
    </xf>
    <xf numFmtId="0" fontId="4" fillId="0" borderId="22" xfId="1" applyFont="1" applyFill="1" applyBorder="1" applyAlignment="1" applyProtection="1">
      <alignment horizontal="center" vertical="center" wrapText="1"/>
      <protection locked="0"/>
    </xf>
    <xf numFmtId="0" fontId="4" fillId="0" borderId="23" xfId="1" applyFont="1" applyFill="1" applyBorder="1" applyAlignment="1" applyProtection="1">
      <alignment vertical="center" wrapText="1"/>
      <protection locked="0"/>
    </xf>
    <xf numFmtId="0" fontId="4" fillId="0" borderId="23" xfId="1" applyFont="1" applyFill="1" applyBorder="1" applyAlignment="1" applyProtection="1">
      <alignment vertical="center" wrapText="1"/>
    </xf>
    <xf numFmtId="0" fontId="4" fillId="0" borderId="23" xfId="1" applyFont="1" applyFill="1" applyBorder="1" applyAlignment="1" applyProtection="1">
      <alignment horizontal="center" vertical="center" wrapText="1"/>
    </xf>
    <xf numFmtId="0" fontId="1" fillId="0" borderId="23" xfId="1" applyFill="1" applyBorder="1" applyAlignment="1" applyProtection="1">
      <alignment vertical="center" wrapText="1"/>
    </xf>
    <xf numFmtId="0" fontId="1" fillId="0" borderId="24" xfId="1" applyFill="1" applyBorder="1" applyAlignment="1">
      <alignment vertical="center" wrapText="1"/>
    </xf>
    <xf numFmtId="0" fontId="4" fillId="0" borderId="25" xfId="1" applyFont="1" applyFill="1" applyBorder="1" applyAlignment="1" applyProtection="1">
      <alignment horizontal="center" vertical="center" wrapText="1"/>
      <protection locked="0"/>
    </xf>
    <xf numFmtId="0" fontId="4" fillId="0" borderId="0" xfId="1" applyFont="1" applyFill="1" applyBorder="1" applyAlignment="1" applyProtection="1">
      <alignment vertical="center" wrapText="1"/>
      <protection locked="0"/>
    </xf>
    <xf numFmtId="0" fontId="4" fillId="0" borderId="0" xfId="1" applyFont="1" applyFill="1" applyBorder="1" applyAlignment="1" applyProtection="1">
      <alignment vertical="center" wrapText="1"/>
    </xf>
    <xf numFmtId="0" fontId="4" fillId="0" borderId="0" xfId="1" applyFont="1" applyFill="1" applyBorder="1" applyAlignment="1" applyProtection="1">
      <alignment horizontal="center" vertical="center" wrapText="1"/>
    </xf>
    <xf numFmtId="0" fontId="1" fillId="0" borderId="0" xfId="1" applyFill="1" applyBorder="1" applyAlignment="1" applyProtection="1">
      <alignment vertical="center" wrapText="1"/>
    </xf>
    <xf numFmtId="0" fontId="1" fillId="0" borderId="26" xfId="1" applyFill="1" applyBorder="1" applyAlignment="1">
      <alignment vertical="center" wrapText="1"/>
    </xf>
    <xf numFmtId="0" fontId="1" fillId="0" borderId="5" xfId="1" applyFill="1" applyBorder="1" applyAlignment="1" applyProtection="1">
      <alignment vertical="center" wrapText="1"/>
    </xf>
    <xf numFmtId="9" fontId="8" fillId="0" borderId="6" xfId="2" applyFont="1" applyFill="1" applyBorder="1" applyAlignment="1" applyProtection="1">
      <alignment horizontal="center" vertical="center" wrapText="1"/>
    </xf>
    <xf numFmtId="0" fontId="1" fillId="0" borderId="25" xfId="1" applyFill="1" applyBorder="1" applyAlignment="1" applyProtection="1">
      <alignment horizontal="center" vertical="center" wrapText="1"/>
      <protection locked="0"/>
    </xf>
    <xf numFmtId="0" fontId="1" fillId="0" borderId="0" xfId="1" applyFill="1" applyBorder="1" applyAlignment="1" applyProtection="1">
      <alignment vertical="center" wrapText="1"/>
      <protection locked="0"/>
    </xf>
    <xf numFmtId="0" fontId="1" fillId="0" borderId="1" xfId="1" applyFill="1" applyBorder="1" applyAlignment="1" applyProtection="1">
      <alignment vertical="center" wrapText="1"/>
    </xf>
    <xf numFmtId="9" fontId="8" fillId="0" borderId="20" xfId="2" applyFont="1" applyFill="1" applyBorder="1" applyAlignment="1" applyProtection="1">
      <alignment horizontal="center" vertical="center" wrapText="1"/>
    </xf>
    <xf numFmtId="0" fontId="1" fillId="0" borderId="27" xfId="1" applyFill="1" applyBorder="1" applyAlignment="1" applyProtection="1">
      <alignment horizontal="center" vertical="center" wrapText="1"/>
      <protection locked="0"/>
    </xf>
    <xf numFmtId="0" fontId="1" fillId="0" borderId="28" xfId="1" applyFill="1" applyBorder="1" applyAlignment="1" applyProtection="1">
      <alignment vertical="center" wrapText="1"/>
      <protection locked="0"/>
    </xf>
    <xf numFmtId="0" fontId="1" fillId="0" borderId="28" xfId="1" applyFill="1" applyBorder="1" applyAlignment="1" applyProtection="1">
      <alignment vertical="center" wrapText="1"/>
    </xf>
    <xf numFmtId="9" fontId="8" fillId="0" borderId="8" xfId="2" applyFont="1" applyFill="1" applyBorder="1" applyAlignment="1" applyProtection="1">
      <alignment horizontal="center" vertical="center" wrapText="1"/>
    </xf>
    <xf numFmtId="0" fontId="1" fillId="0" borderId="0" xfId="1" applyFill="1" applyAlignment="1" applyProtection="1">
      <alignment horizontal="center" vertical="center" wrapText="1"/>
      <protection locked="0"/>
    </xf>
    <xf numFmtId="0" fontId="1" fillId="0" borderId="0" xfId="1" applyFill="1" applyAlignment="1" applyProtection="1">
      <alignment vertical="center" wrapText="1"/>
      <protection locked="0"/>
    </xf>
    <xf numFmtId="0" fontId="1" fillId="0" borderId="0" xfId="1" applyAlignment="1" applyProtection="1">
      <alignment horizontal="center" vertical="center" wrapText="1"/>
      <protection locked="0"/>
    </xf>
    <xf numFmtId="0" fontId="1" fillId="0" borderId="0" xfId="1" applyAlignment="1" applyProtection="1">
      <alignment vertical="center" wrapText="1"/>
      <protection locked="0"/>
    </xf>
    <xf numFmtId="0" fontId="1" fillId="0" borderId="0" xfId="1" applyAlignment="1" applyProtection="1">
      <alignment vertical="center" wrapText="1"/>
    </xf>
    <xf numFmtId="0" fontId="1" fillId="0" borderId="0" xfId="1" applyAlignment="1">
      <alignment horizontal="center" vertical="center" wrapText="1"/>
    </xf>
    <xf numFmtId="0" fontId="11" fillId="0" borderId="1" xfId="3" applyFont="1" applyBorder="1" applyAlignment="1">
      <alignment horizontal="justify" vertical="center" wrapText="1"/>
    </xf>
    <xf numFmtId="0" fontId="12" fillId="0" borderId="5" xfId="1" applyFont="1" applyFill="1" applyBorder="1" applyAlignment="1" applyProtection="1">
      <alignment horizontal="center" vertical="center" wrapText="1"/>
      <protection locked="0"/>
    </xf>
    <xf numFmtId="14" fontId="11" fillId="0" borderId="1" xfId="3" applyNumberFormat="1" applyFont="1" applyFill="1" applyBorder="1" applyAlignment="1">
      <alignment horizontal="center" vertical="center" wrapText="1"/>
    </xf>
    <xf numFmtId="0" fontId="12" fillId="0" borderId="5" xfId="1" applyFont="1" applyFill="1" applyBorder="1" applyAlignment="1" applyProtection="1">
      <alignment horizontal="center" vertical="center" wrapText="1"/>
    </xf>
    <xf numFmtId="14" fontId="13" fillId="0" borderId="17" xfId="1" applyNumberFormat="1" applyFont="1" applyFill="1" applyBorder="1" applyAlignment="1" applyProtection="1">
      <alignment horizontal="center" vertical="center" wrapText="1"/>
      <protection locked="0"/>
    </xf>
    <xf numFmtId="0" fontId="12" fillId="0" borderId="1" xfId="1" applyFont="1" applyFill="1" applyBorder="1" applyAlignment="1" applyProtection="1">
      <alignment horizontal="center" vertical="center" wrapText="1"/>
      <protection locked="0"/>
    </xf>
    <xf numFmtId="0" fontId="12" fillId="0" borderId="29" xfId="1" applyFont="1" applyFill="1" applyBorder="1" applyAlignment="1" applyProtection="1">
      <alignment horizontal="center" vertical="center" wrapText="1"/>
    </xf>
    <xf numFmtId="0" fontId="12" fillId="0" borderId="1" xfId="1" applyFont="1" applyFill="1" applyBorder="1" applyAlignment="1" applyProtection="1">
      <alignment horizontal="center" vertical="center" wrapText="1"/>
    </xf>
    <xf numFmtId="14" fontId="13" fillId="0" borderId="18" xfId="1" applyNumberFormat="1" applyFont="1" applyFill="1" applyBorder="1" applyAlignment="1" applyProtection="1">
      <alignment horizontal="center" vertical="center" wrapText="1"/>
      <protection locked="0"/>
    </xf>
    <xf numFmtId="0" fontId="11" fillId="0" borderId="1" xfId="3" applyFont="1" applyFill="1" applyBorder="1" applyAlignment="1">
      <alignment vertical="center" wrapText="1"/>
    </xf>
    <xf numFmtId="9" fontId="11" fillId="0" borderId="1" xfId="3" applyNumberFormat="1" applyFont="1" applyFill="1" applyBorder="1" applyAlignment="1">
      <alignment horizontal="center" vertical="center" wrapText="1"/>
    </xf>
    <xf numFmtId="0" fontId="11" fillId="0" borderId="1" xfId="3" applyFont="1" applyBorder="1" applyAlignment="1">
      <alignment horizontal="center" vertical="center" wrapText="1"/>
    </xf>
    <xf numFmtId="9" fontId="11" fillId="0" borderId="1" xfId="5" applyFont="1" applyBorder="1" applyAlignment="1">
      <alignment horizontal="center"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9" fillId="0" borderId="29" xfId="0" applyFont="1" applyBorder="1" applyAlignment="1">
      <alignment horizontal="center" vertical="center" wrapText="1"/>
    </xf>
    <xf numFmtId="0" fontId="11" fillId="0" borderId="5" xfId="3" applyFont="1" applyFill="1" applyBorder="1" applyAlignment="1">
      <alignment horizontal="center" vertical="center" wrapText="1"/>
    </xf>
    <xf numFmtId="14" fontId="11" fillId="0" borderId="1" xfId="3" applyNumberFormat="1" applyFont="1" applyBorder="1" applyAlignment="1">
      <alignment horizontal="center" vertical="center" wrapText="1"/>
    </xf>
    <xf numFmtId="0" fontId="4" fillId="0" borderId="23" xfId="1" applyFont="1" applyFill="1" applyBorder="1" applyAlignment="1" applyProtection="1">
      <alignment horizontal="center" vertical="center" wrapText="1"/>
      <protection locked="0"/>
    </xf>
    <xf numFmtId="0" fontId="1" fillId="0" borderId="23" xfId="1" applyFill="1" applyBorder="1" applyAlignment="1" applyProtection="1">
      <alignment horizontal="center" vertical="center" wrapText="1"/>
    </xf>
    <xf numFmtId="0" fontId="4" fillId="0" borderId="0" xfId="1" applyFont="1" applyFill="1" applyBorder="1" applyAlignment="1" applyProtection="1">
      <alignment horizontal="center" vertical="center" wrapText="1"/>
      <protection locked="0"/>
    </xf>
    <xf numFmtId="0" fontId="1" fillId="0" borderId="0" xfId="1" applyFill="1" applyBorder="1" applyAlignment="1" applyProtection="1">
      <alignment horizontal="center" vertical="center" wrapText="1"/>
    </xf>
    <xf numFmtId="0" fontId="3" fillId="7" borderId="21" xfId="1" applyFont="1" applyFill="1" applyBorder="1" applyAlignment="1" applyProtection="1">
      <alignment horizontal="center" vertical="center" wrapText="1"/>
    </xf>
    <xf numFmtId="0" fontId="3" fillId="7" borderId="7" xfId="1" applyFont="1" applyFill="1" applyBorder="1" applyAlignment="1" applyProtection="1">
      <alignment horizontal="center" vertical="center" wrapText="1"/>
    </xf>
    <xf numFmtId="0" fontId="4" fillId="0" borderId="23" xfId="1" applyFont="1" applyFill="1" applyBorder="1" applyAlignment="1" applyProtection="1">
      <alignment horizontal="center" vertical="center" wrapText="1"/>
    </xf>
    <xf numFmtId="0" fontId="3" fillId="2" borderId="9"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3" fillId="4" borderId="3" xfId="1" applyFont="1" applyFill="1" applyBorder="1" applyAlignment="1">
      <alignment horizontal="center" vertical="center" wrapText="1"/>
    </xf>
    <xf numFmtId="0" fontId="3" fillId="4" borderId="4" xfId="1" applyFont="1" applyFill="1" applyBorder="1" applyAlignment="1">
      <alignment horizontal="center" vertical="center" wrapText="1"/>
    </xf>
    <xf numFmtId="0" fontId="3" fillId="4" borderId="15" xfId="1" applyFont="1" applyFill="1" applyBorder="1" applyAlignment="1">
      <alignment horizontal="center" vertical="center" wrapText="1"/>
    </xf>
    <xf numFmtId="0" fontId="3" fillId="7" borderId="9" xfId="1" applyFont="1" applyFill="1" applyBorder="1" applyAlignment="1" applyProtection="1">
      <alignment horizontal="center" vertical="center" wrapText="1"/>
      <protection locked="0"/>
    </xf>
    <xf numFmtId="0" fontId="3" fillId="7" borderId="5" xfId="1" applyFont="1" applyFill="1" applyBorder="1" applyAlignment="1" applyProtection="1">
      <alignment horizontal="center" vertical="center" wrapText="1"/>
      <protection locked="0"/>
    </xf>
    <xf numFmtId="0" fontId="3" fillId="7" borderId="19" xfId="1" applyFont="1" applyFill="1" applyBorder="1" applyAlignment="1" applyProtection="1">
      <alignment horizontal="center" vertical="center" wrapText="1"/>
      <protection locked="0"/>
    </xf>
    <xf numFmtId="0" fontId="3" fillId="7" borderId="1" xfId="1" applyFont="1" applyFill="1" applyBorder="1" applyAlignment="1" applyProtection="1">
      <alignment horizontal="center" vertical="center" wrapText="1"/>
      <protection locked="0"/>
    </xf>
    <xf numFmtId="0" fontId="1" fillId="0" borderId="28" xfId="1" applyFill="1" applyBorder="1" applyAlignment="1" applyProtection="1">
      <alignment horizontal="center" vertical="center" wrapText="1"/>
      <protection locked="0"/>
    </xf>
    <xf numFmtId="0" fontId="7" fillId="0" borderId="11" xfId="1" applyFont="1" applyFill="1" applyBorder="1" applyAlignment="1" applyProtection="1">
      <alignment horizontal="center" vertical="center" wrapText="1"/>
      <protection locked="0"/>
    </xf>
    <xf numFmtId="14" fontId="12" fillId="0" borderId="20" xfId="1" applyNumberFormat="1" applyFont="1" applyFill="1" applyBorder="1" applyAlignment="1" applyProtection="1">
      <alignment horizontal="center" vertical="center" wrapText="1"/>
      <protection locked="0"/>
    </xf>
    <xf numFmtId="0" fontId="11" fillId="0" borderId="5" xfId="3" applyFont="1" applyBorder="1" applyAlignment="1">
      <alignment horizontal="justify" vertical="center" wrapText="1"/>
    </xf>
    <xf numFmtId="14" fontId="11" fillId="0" borderId="5" xfId="3" applyNumberFormat="1" applyFont="1" applyFill="1" applyBorder="1" applyAlignment="1">
      <alignment horizontal="center" vertical="center" wrapText="1"/>
    </xf>
    <xf numFmtId="0" fontId="11" fillId="0" borderId="31" xfId="3" applyFont="1" applyFill="1" applyBorder="1" applyAlignment="1">
      <alignment horizontal="justify" vertical="center" wrapText="1"/>
    </xf>
    <xf numFmtId="0" fontId="11" fillId="0" borderId="5" xfId="3" applyFont="1" applyFill="1" applyBorder="1" applyAlignment="1">
      <alignment horizontal="justify" vertical="center" wrapText="1"/>
    </xf>
    <xf numFmtId="14" fontId="12" fillId="0" borderId="6" xfId="1" applyNumberFormat="1" applyFont="1" applyFill="1" applyBorder="1" applyAlignment="1" applyProtection="1">
      <alignment horizontal="center" vertical="center" wrapText="1"/>
      <protection locked="0"/>
    </xf>
    <xf numFmtId="0" fontId="4" fillId="0" borderId="21" xfId="1" applyFont="1" applyFill="1" applyBorder="1" applyAlignment="1" applyProtection="1">
      <alignment horizontal="center" vertical="center" wrapText="1"/>
      <protection locked="0"/>
    </xf>
    <xf numFmtId="0" fontId="11" fillId="0" borderId="7" xfId="3" applyFont="1" applyBorder="1" applyAlignment="1">
      <alignment horizontal="justify" vertical="center" wrapText="1"/>
    </xf>
    <xf numFmtId="0" fontId="12" fillId="0" borderId="7" xfId="1" applyFont="1" applyFill="1" applyBorder="1" applyAlignment="1" applyProtection="1">
      <alignment horizontal="center" vertical="center" wrapText="1"/>
      <protection locked="0"/>
    </xf>
    <xf numFmtId="14" fontId="11" fillId="0" borderId="7" xfId="3" applyNumberFormat="1" applyFont="1" applyBorder="1" applyAlignment="1" applyProtection="1">
      <alignment horizontal="center" vertical="center" wrapText="1"/>
      <protection locked="0"/>
    </xf>
    <xf numFmtId="0" fontId="12" fillId="0" borderId="7" xfId="1" applyFont="1" applyFill="1" applyBorder="1" applyAlignment="1" applyProtection="1">
      <alignment horizontal="center" vertical="center" wrapText="1"/>
    </xf>
    <xf numFmtId="0" fontId="11" fillId="0" borderId="7" xfId="3" applyFont="1" applyBorder="1" applyAlignment="1">
      <alignment vertical="center" wrapText="1"/>
    </xf>
    <xf numFmtId="0" fontId="11" fillId="0" borderId="7" xfId="3" applyFont="1" applyFill="1" applyBorder="1" applyAlignment="1">
      <alignment horizontal="justify" vertical="center" wrapText="1"/>
    </xf>
    <xf numFmtId="14" fontId="11" fillId="0" borderId="8" xfId="3" applyNumberFormat="1" applyFont="1" applyBorder="1" applyAlignment="1" applyProtection="1">
      <alignment horizontal="center" vertical="center" wrapText="1"/>
      <protection locked="0"/>
    </xf>
    <xf numFmtId="0" fontId="8" fillId="0" borderId="0" xfId="1" applyFont="1" applyFill="1" applyBorder="1" applyAlignment="1" applyProtection="1">
      <alignment horizontal="center" vertical="center" wrapText="1"/>
      <protection locked="0"/>
    </xf>
    <xf numFmtId="0" fontId="1" fillId="0" borderId="28" xfId="1" applyFill="1" applyBorder="1" applyAlignment="1" applyProtection="1">
      <alignment horizontal="center" vertical="center" wrapText="1"/>
    </xf>
    <xf numFmtId="0" fontId="1" fillId="0" borderId="0" xfId="1" applyFill="1" applyAlignment="1" applyProtection="1">
      <alignment horizontal="center" vertical="center" wrapText="1"/>
    </xf>
    <xf numFmtId="0" fontId="1" fillId="0" borderId="0" xfId="1" applyAlignment="1" applyProtection="1">
      <alignment horizontal="center" vertical="center" wrapText="1"/>
    </xf>
  </cellXfs>
  <cellStyles count="6">
    <cellStyle name="Euro" xfId="4"/>
    <cellStyle name="Excel Built-in Normal" xfId="1"/>
    <cellStyle name="Normal" xfId="0" builtinId="0"/>
    <cellStyle name="Normal 2" xfId="3"/>
    <cellStyle name="Porcentaje" xfId="2" builtinId="5"/>
    <cellStyle name="Porcentaje 2" xfId="5"/>
  </cellStyles>
  <dxfs count="0"/>
  <tableStyles count="0" defaultTableStyle="TableStyleMedium9" defaultPivotStyle="PivotStyleLight16"/>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39"/>
  <sheetViews>
    <sheetView tabSelected="1" view="pageLayout" zoomScale="70" zoomScaleNormal="60" zoomScaleSheetLayoutView="100" zoomScalePageLayoutView="70" workbookViewId="0">
      <selection sqref="A1:N1"/>
    </sheetView>
  </sheetViews>
  <sheetFormatPr baseColWidth="10" defaultRowHeight="14.4" x14ac:dyDescent="0.3"/>
  <cols>
    <col min="1" max="1" width="5.44140625" style="59" bestFit="1" customWidth="1"/>
    <col min="2" max="2" width="32.44140625" style="25" customWidth="1"/>
    <col min="3" max="3" width="27.77734375" style="25" customWidth="1"/>
    <col min="4" max="4" width="16.33203125" style="25" bestFit="1" customWidth="1"/>
    <col min="5" max="5" width="14.5546875" style="25" customWidth="1"/>
    <col min="6" max="6" width="19.109375" style="25" customWidth="1"/>
    <col min="7" max="7" width="12.5546875" style="58" bestFit="1" customWidth="1"/>
    <col min="8" max="8" width="28.33203125" style="58" customWidth="1"/>
    <col min="9" max="9" width="19.44140625" style="58" customWidth="1"/>
    <col min="10" max="10" width="16.33203125" style="58" bestFit="1" customWidth="1"/>
    <col min="11" max="11" width="13.77734375" style="114" customWidth="1"/>
    <col min="12" max="12" width="21.5546875" style="58" bestFit="1" customWidth="1"/>
    <col min="13" max="13" width="10.109375" style="59" bestFit="1" customWidth="1"/>
    <col min="14" max="14" width="13.88671875" style="59" bestFit="1" customWidth="1"/>
    <col min="15" max="15" width="14.109375" style="25" bestFit="1" customWidth="1"/>
    <col min="16" max="16" width="16" style="58" customWidth="1"/>
    <col min="17" max="17" width="22.88671875" style="58" customWidth="1"/>
    <col min="18" max="18" width="14.33203125" style="58" customWidth="1"/>
    <col min="19" max="239" width="11.44140625" style="25"/>
    <col min="240" max="16384" width="11.5546875" style="4"/>
  </cols>
  <sheetData>
    <row r="1" spans="1:21" s="25" customFormat="1" ht="33" customHeight="1" x14ac:dyDescent="0.3">
      <c r="A1" s="88" t="s">
        <v>12</v>
      </c>
      <c r="B1" s="89"/>
      <c r="C1" s="89"/>
      <c r="D1" s="89"/>
      <c r="E1" s="89"/>
      <c r="F1" s="89"/>
      <c r="G1" s="89"/>
      <c r="H1" s="89"/>
      <c r="I1" s="89"/>
      <c r="J1" s="89"/>
      <c r="K1" s="89"/>
      <c r="L1" s="89"/>
      <c r="M1" s="89"/>
      <c r="N1" s="90"/>
      <c r="O1" s="85" t="s">
        <v>16</v>
      </c>
      <c r="P1" s="86"/>
      <c r="Q1" s="86"/>
      <c r="R1" s="87"/>
    </row>
    <row r="2" spans="1:21" s="25" customFormat="1" ht="57" customHeight="1" thickBot="1" x14ac:dyDescent="0.35">
      <c r="A2" s="26" t="s">
        <v>25</v>
      </c>
      <c r="B2" s="14" t="s">
        <v>30</v>
      </c>
      <c r="C2" s="13" t="s">
        <v>29</v>
      </c>
      <c r="D2" s="15" t="s">
        <v>0</v>
      </c>
      <c r="E2" s="13" t="s">
        <v>54</v>
      </c>
      <c r="F2" s="13" t="s">
        <v>55</v>
      </c>
      <c r="G2" s="14" t="s">
        <v>61</v>
      </c>
      <c r="H2" s="13" t="s">
        <v>67</v>
      </c>
      <c r="I2" s="13" t="s">
        <v>26</v>
      </c>
      <c r="J2" s="13" t="s">
        <v>62</v>
      </c>
      <c r="K2" s="13" t="s">
        <v>63</v>
      </c>
      <c r="L2" s="13" t="s">
        <v>64</v>
      </c>
      <c r="M2" s="15" t="s">
        <v>10</v>
      </c>
      <c r="N2" s="18" t="s">
        <v>11</v>
      </c>
      <c r="O2" s="8" t="s">
        <v>13</v>
      </c>
      <c r="P2" s="6" t="s">
        <v>65</v>
      </c>
      <c r="Q2" s="6" t="s">
        <v>15</v>
      </c>
      <c r="R2" s="7" t="s">
        <v>66</v>
      </c>
    </row>
    <row r="3" spans="1:21" s="29" customFormat="1" ht="91.8" x14ac:dyDescent="0.3">
      <c r="A3" s="27">
        <v>1</v>
      </c>
      <c r="B3" s="98" t="s">
        <v>142</v>
      </c>
      <c r="C3" s="61" t="s">
        <v>31</v>
      </c>
      <c r="D3" s="99">
        <v>41671</v>
      </c>
      <c r="E3" s="61" t="s">
        <v>47</v>
      </c>
      <c r="F3" s="61" t="str">
        <f>+IF((E3=Hoja2!$B$25),Hoja2!$C$25,IF((E3=Hoja2!$B$26),Hoja2!$C$26,IF((E3=Hoja2!$B$27),Hoja2!$C$27,IF((E3=Hoja2!$B$28),Hoja2!$C$28,IF((E3=Hoja2!$B$29),Hoja2!$C$29,IF((E3=Hoja2!$B$30),Hoja2!$C$30,IF((E3=Hoja2!$B$31),Hoja2!$C$31,IF((E3=Hoja2!$B$32),Hoja2!$C$32,IF((E3=Hoja2!$B$33),Hoja2!$C$33,IF((E3=Hoja2!$B$34),Hoja2!$C$34,IF((E3=Hoja2!$B$35),Hoja2!$C$35,IF((E3=Hoja2!$B$36),Hoja2!$C$36,IF((E3=Hoja2!$B$37),Hoja2!$C$37,IF((E3=Hoja2!$B$38),Hoja2!$C$38,IF((E3= ""),"")))))))))))))))</f>
        <v>SUBDIRECCIÓN ADMINISTRATIVA Y FINANCIERA</v>
      </c>
      <c r="G3" s="63" t="s">
        <v>68</v>
      </c>
      <c r="H3" s="100" t="s">
        <v>77</v>
      </c>
      <c r="I3" s="100" t="s">
        <v>84</v>
      </c>
      <c r="J3" s="101" t="s">
        <v>92</v>
      </c>
      <c r="K3" s="76">
        <v>1</v>
      </c>
      <c r="L3" s="63"/>
      <c r="M3" s="99">
        <v>41671</v>
      </c>
      <c r="N3" s="102">
        <v>41820</v>
      </c>
      <c r="O3" s="64"/>
      <c r="P3" s="9"/>
      <c r="Q3" s="10"/>
      <c r="R3" s="11"/>
      <c r="S3" s="28"/>
      <c r="U3" s="28"/>
    </row>
    <row r="4" spans="1:21" s="29" customFormat="1" ht="81.599999999999994" x14ac:dyDescent="0.3">
      <c r="A4" s="30">
        <v>2</v>
      </c>
      <c r="B4" s="60" t="s">
        <v>117</v>
      </c>
      <c r="C4" s="65" t="s">
        <v>31</v>
      </c>
      <c r="D4" s="62">
        <v>41671</v>
      </c>
      <c r="E4" s="65" t="s">
        <v>47</v>
      </c>
      <c r="F4" s="65" t="str">
        <f>+IF((E4=Hoja2!$B$25),Hoja2!$C$25,IF((E4=Hoja2!$B$26),Hoja2!$C$26,IF((E4=Hoja2!$B$27),Hoja2!$C$27,IF((E4=Hoja2!$B$28),Hoja2!$C$28,IF((E4=Hoja2!$B$29),Hoja2!$C$29,IF((E4=Hoja2!$B$30),Hoja2!$C$30,IF((E4=Hoja2!$B$31),Hoja2!$C$31,IF((E4=Hoja2!$B$32),Hoja2!$C$32,IF((E4=Hoja2!$B$33),Hoja2!$C$33,IF((E4=Hoja2!$B$34),Hoja2!$C$34,IF((E4=Hoja2!$B$35),Hoja2!$C$35,IF((E4=Hoja2!$B$36),Hoja2!$C$36,IF((E4=Hoja2!$B$37),Hoja2!$C$37,IF((E4=Hoja2!$B$38),Hoja2!$C$38,IF((E4= ""),"")))))))))))))))</f>
        <v>SUBDIRECCIÓN ADMINISTRATIVA Y FINANCIERA</v>
      </c>
      <c r="G4" s="66" t="s">
        <v>68</v>
      </c>
      <c r="H4" s="22" t="s">
        <v>78</v>
      </c>
      <c r="I4" s="22" t="s">
        <v>85</v>
      </c>
      <c r="J4" s="21" t="s">
        <v>93</v>
      </c>
      <c r="K4" s="23">
        <v>11</v>
      </c>
      <c r="L4" s="67"/>
      <c r="M4" s="62">
        <v>41671</v>
      </c>
      <c r="N4" s="97">
        <v>42004</v>
      </c>
      <c r="O4" s="68"/>
      <c r="P4" s="1"/>
      <c r="Q4" s="2"/>
      <c r="R4" s="12"/>
      <c r="S4" s="28"/>
      <c r="U4" s="28"/>
    </row>
    <row r="5" spans="1:21" s="29" customFormat="1" ht="112.2" x14ac:dyDescent="0.3">
      <c r="A5" s="30">
        <v>3</v>
      </c>
      <c r="B5" s="60" t="s">
        <v>118</v>
      </c>
      <c r="C5" s="65" t="s">
        <v>31</v>
      </c>
      <c r="D5" s="62">
        <v>41671</v>
      </c>
      <c r="E5" s="65" t="s">
        <v>47</v>
      </c>
      <c r="F5" s="65" t="str">
        <f>+IF((E5=Hoja2!$B$25),Hoja2!$C$25,IF((E5=Hoja2!$B$26),Hoja2!$C$26,IF((E5=Hoja2!$B$27),Hoja2!$C$27,IF((E5=Hoja2!$B$28),Hoja2!$C$28,IF((E5=Hoja2!$B$29),Hoja2!$C$29,IF((E5=Hoja2!$B$30),Hoja2!$C$30,IF((E5=Hoja2!$B$31),Hoja2!$C$31,IF((E5=Hoja2!$B$32),Hoja2!$C$32,IF((E5=Hoja2!$B$33),Hoja2!$C$33,IF((E5=Hoja2!$B$34),Hoja2!$C$34,IF((E5=Hoja2!$B$35),Hoja2!$C$35,IF((E5=Hoja2!$B$36),Hoja2!$C$36,IF((E5=Hoja2!$B$37),Hoja2!$C$37,IF((E5=Hoja2!$B$38),Hoja2!$C$38,IF((E5= ""),"")))))))))))))))</f>
        <v>SUBDIRECCIÓN ADMINISTRATIVA Y FINANCIERA</v>
      </c>
      <c r="G5" s="66" t="s">
        <v>68</v>
      </c>
      <c r="H5" s="60" t="s">
        <v>119</v>
      </c>
      <c r="I5" s="22" t="s">
        <v>86</v>
      </c>
      <c r="J5" s="22" t="s">
        <v>92</v>
      </c>
      <c r="K5" s="23">
        <v>1</v>
      </c>
      <c r="L5" s="67"/>
      <c r="M5" s="62">
        <v>41671</v>
      </c>
      <c r="N5" s="97">
        <v>41820</v>
      </c>
      <c r="O5" s="68"/>
      <c r="P5" s="1"/>
      <c r="Q5" s="2"/>
      <c r="R5" s="12"/>
      <c r="S5" s="28"/>
      <c r="U5" s="28"/>
    </row>
    <row r="6" spans="1:21" s="29" customFormat="1" ht="173.4" x14ac:dyDescent="0.3">
      <c r="A6" s="30">
        <v>4</v>
      </c>
      <c r="B6" s="60" t="s">
        <v>137</v>
      </c>
      <c r="C6" s="65" t="s">
        <v>31</v>
      </c>
      <c r="D6" s="62">
        <v>41671</v>
      </c>
      <c r="E6" s="65" t="s">
        <v>49</v>
      </c>
      <c r="F6" s="65" t="str">
        <f>+IF((E6=Hoja2!$B$25),Hoja2!$C$25,IF((E6=Hoja2!$B$26),Hoja2!$C$26,IF((E6=Hoja2!$B$27),Hoja2!$C$27,IF((E6=Hoja2!$B$28),Hoja2!$C$28,IF((E6=Hoja2!$B$29),Hoja2!$C$29,IF((E6=Hoja2!$B$30),Hoja2!$C$30,IF((E6=Hoja2!$B$31),Hoja2!$C$31,IF((E6=Hoja2!$B$32),Hoja2!$C$32,IF((E6=Hoja2!$B$33),Hoja2!$C$33,IF((E6=Hoja2!$B$34),Hoja2!$C$34,IF((E6=Hoja2!$B$35),Hoja2!$C$35,IF((E6=Hoja2!$B$36),Hoja2!$C$36,IF((E6=Hoja2!$B$37),Hoja2!$C$37,IF((E6=Hoja2!$B$38),Hoja2!$C$38,IF((E6= ""),"")))))))))))))))</f>
        <v>SUBDIRECCIÓN ADMINISTRATIVA Y FINANCIERA</v>
      </c>
      <c r="G6" s="66" t="s">
        <v>68</v>
      </c>
      <c r="H6" s="69" t="s">
        <v>79</v>
      </c>
      <c r="I6" s="22" t="s">
        <v>120</v>
      </c>
      <c r="J6" s="69" t="s">
        <v>94</v>
      </c>
      <c r="K6" s="23">
        <v>1</v>
      </c>
      <c r="L6" s="67"/>
      <c r="M6" s="62">
        <v>41671</v>
      </c>
      <c r="N6" s="97">
        <v>41729</v>
      </c>
      <c r="O6" s="68"/>
      <c r="P6" s="1"/>
      <c r="Q6" s="2"/>
      <c r="R6" s="12"/>
      <c r="S6" s="28"/>
      <c r="U6" s="28"/>
    </row>
    <row r="7" spans="1:21" s="29" customFormat="1" ht="173.4" x14ac:dyDescent="0.3">
      <c r="A7" s="30">
        <v>5</v>
      </c>
      <c r="B7" s="60" t="s">
        <v>137</v>
      </c>
      <c r="C7" s="65" t="s">
        <v>31</v>
      </c>
      <c r="D7" s="62">
        <v>41671</v>
      </c>
      <c r="E7" s="65" t="s">
        <v>49</v>
      </c>
      <c r="F7" s="65" t="str">
        <f>+IF((E7=Hoja2!$B$25),Hoja2!$C$25,IF((E7=Hoja2!$B$26),Hoja2!$C$26,IF((E7=Hoja2!$B$27),Hoja2!$C$27,IF((E7=Hoja2!$B$28),Hoja2!$C$28,IF((E7=Hoja2!$B$29),Hoja2!$C$29,IF((E7=Hoja2!$B$30),Hoja2!$C$30,IF((E7=Hoja2!$B$31),Hoja2!$C$31,IF((E7=Hoja2!$B$32),Hoja2!$C$32,IF((E7=Hoja2!$B$33),Hoja2!$C$33,IF((E7=Hoja2!$B$34),Hoja2!$C$34,IF((E7=Hoja2!$B$35),Hoja2!$C$35,IF((E7=Hoja2!$B$36),Hoja2!$C$36,IF((E7=Hoja2!$B$37),Hoja2!$C$37,IF((E7=Hoja2!$B$38),Hoja2!$C$38,IF((E7= ""),"")))))))))))))))</f>
        <v>SUBDIRECCIÓN ADMINISTRATIVA Y FINANCIERA</v>
      </c>
      <c r="G7" s="66" t="s">
        <v>68</v>
      </c>
      <c r="H7" s="69" t="s">
        <v>79</v>
      </c>
      <c r="I7" s="22" t="s">
        <v>87</v>
      </c>
      <c r="J7" s="69" t="s">
        <v>94</v>
      </c>
      <c r="K7" s="23">
        <v>1</v>
      </c>
      <c r="L7" s="67"/>
      <c r="M7" s="62">
        <v>41671</v>
      </c>
      <c r="N7" s="97">
        <v>41729</v>
      </c>
      <c r="O7" s="68"/>
      <c r="P7" s="1"/>
      <c r="Q7" s="2"/>
      <c r="R7" s="12"/>
      <c r="S7" s="28"/>
      <c r="U7" s="28"/>
    </row>
    <row r="8" spans="1:21" s="29" customFormat="1" ht="173.4" x14ac:dyDescent="0.3">
      <c r="A8" s="30">
        <v>6</v>
      </c>
      <c r="B8" s="60" t="s">
        <v>137</v>
      </c>
      <c r="C8" s="65" t="s">
        <v>31</v>
      </c>
      <c r="D8" s="62">
        <v>41671</v>
      </c>
      <c r="E8" s="65" t="s">
        <v>49</v>
      </c>
      <c r="F8" s="65" t="str">
        <f>+IF((E8=Hoja2!$B$25),Hoja2!$C$25,IF((E8=Hoja2!$B$26),Hoja2!$C$26,IF((E8=Hoja2!$B$27),Hoja2!$C$27,IF((E8=Hoja2!$B$28),Hoja2!$C$28,IF((E8=Hoja2!$B$29),Hoja2!$C$29,IF((E8=Hoja2!$B$30),Hoja2!$C$30,IF((E8=Hoja2!$B$31),Hoja2!$C$31,IF((E8=Hoja2!$B$32),Hoja2!$C$32,IF((E8=Hoja2!$B$33),Hoja2!$C$33,IF((E8=Hoja2!$B$34),Hoja2!$C$34,IF((E8=Hoja2!$B$35),Hoja2!$C$35,IF((E8=Hoja2!$B$36),Hoja2!$C$36,IF((E8=Hoja2!$B$37),Hoja2!$C$37,IF((E8=Hoja2!$B$38),Hoja2!$C$38,IF((E8= ""),"")))))))))))))))</f>
        <v>SUBDIRECCIÓN ADMINISTRATIVA Y FINANCIERA</v>
      </c>
      <c r="G8" s="66" t="s">
        <v>68</v>
      </c>
      <c r="H8" s="69" t="s">
        <v>79</v>
      </c>
      <c r="I8" s="22" t="s">
        <v>87</v>
      </c>
      <c r="J8" s="69" t="s">
        <v>94</v>
      </c>
      <c r="K8" s="23">
        <v>1</v>
      </c>
      <c r="L8" s="67"/>
      <c r="M8" s="62">
        <v>41671</v>
      </c>
      <c r="N8" s="97">
        <v>41820</v>
      </c>
      <c r="O8" s="68"/>
      <c r="P8" s="1"/>
      <c r="Q8" s="2"/>
      <c r="R8" s="12"/>
      <c r="S8" s="28"/>
      <c r="U8" s="28"/>
    </row>
    <row r="9" spans="1:21" s="29" customFormat="1" ht="214.2" x14ac:dyDescent="0.3">
      <c r="A9" s="30">
        <v>7</v>
      </c>
      <c r="B9" s="60" t="s">
        <v>138</v>
      </c>
      <c r="C9" s="65" t="s">
        <v>31</v>
      </c>
      <c r="D9" s="62">
        <v>41671</v>
      </c>
      <c r="E9" s="65" t="s">
        <v>50</v>
      </c>
      <c r="F9" s="65" t="str">
        <f>+IF((E9=Hoja2!$B$25),Hoja2!$C$25,IF((E9=Hoja2!$B$26),Hoja2!$C$26,IF((E9=Hoja2!$B$27),Hoja2!$C$27,IF((E9=Hoja2!$B$28),Hoja2!$C$28,IF((E9=Hoja2!$B$29),Hoja2!$C$29,IF((E9=Hoja2!$B$30),Hoja2!$C$30,IF((E9=Hoja2!$B$31),Hoja2!$C$31,IF((E9=Hoja2!$B$32),Hoja2!$C$32,IF((E9=Hoja2!$B$33),Hoja2!$C$33,IF((E9=Hoja2!$B$34),Hoja2!$C$34,IF((E9=Hoja2!$B$35),Hoja2!$C$35,IF((E9=Hoja2!$B$36),Hoja2!$C$36,IF((E9=Hoja2!$B$37),Hoja2!$C$37,IF((E9=Hoja2!$B$38),Hoja2!$C$38,IF((E9= ""),"")))))))))))))))</f>
        <v>OFICINA PLANEACIÓN</v>
      </c>
      <c r="G9" s="66" t="s">
        <v>68</v>
      </c>
      <c r="H9" s="24" t="s">
        <v>131</v>
      </c>
      <c r="I9" s="22" t="s">
        <v>88</v>
      </c>
      <c r="J9" s="22" t="s">
        <v>95</v>
      </c>
      <c r="K9" s="70">
        <v>1</v>
      </c>
      <c r="L9" s="67"/>
      <c r="M9" s="62">
        <v>41671</v>
      </c>
      <c r="N9" s="97">
        <v>42004</v>
      </c>
      <c r="O9" s="68"/>
      <c r="P9" s="1"/>
      <c r="Q9" s="2"/>
      <c r="R9" s="12"/>
      <c r="S9" s="28"/>
      <c r="U9" s="28"/>
    </row>
    <row r="10" spans="1:21" s="29" customFormat="1" ht="122.4" x14ac:dyDescent="0.3">
      <c r="A10" s="30">
        <v>8</v>
      </c>
      <c r="B10" s="60" t="s">
        <v>76</v>
      </c>
      <c r="C10" s="65" t="s">
        <v>31</v>
      </c>
      <c r="D10" s="62">
        <v>41671</v>
      </c>
      <c r="E10" s="65" t="s">
        <v>50</v>
      </c>
      <c r="F10" s="65" t="str">
        <f>+IF((E10=Hoja2!$B$25),Hoja2!$C$25,IF((E10=Hoja2!$B$26),Hoja2!$C$26,IF((E10=Hoja2!$B$27),Hoja2!$C$27,IF((E10=Hoja2!$B$28),Hoja2!$C$28,IF((E10=Hoja2!$B$29),Hoja2!$C$29,IF((E10=Hoja2!$B$30),Hoja2!$C$30,IF((E10=Hoja2!$B$31),Hoja2!$C$31,IF((E10=Hoja2!$B$32),Hoja2!$C$32,IF((E10=Hoja2!$B$33),Hoja2!$C$33,IF((E10=Hoja2!$B$34),Hoja2!$C$34,IF((E10=Hoja2!$B$35),Hoja2!$C$35,IF((E10=Hoja2!$B$36),Hoja2!$C$36,IF((E10=Hoja2!$B$37),Hoja2!$C$37,IF((E10=Hoja2!$B$38),Hoja2!$C$38,IF((E10= ""),"")))))))))))))))</f>
        <v>OFICINA PLANEACIÓN</v>
      </c>
      <c r="G10" s="66" t="s">
        <v>68</v>
      </c>
      <c r="H10" s="24" t="s">
        <v>131</v>
      </c>
      <c r="I10" s="22" t="s">
        <v>88</v>
      </c>
      <c r="J10" s="22" t="s">
        <v>95</v>
      </c>
      <c r="K10" s="70">
        <v>1</v>
      </c>
      <c r="L10" s="67"/>
      <c r="M10" s="62">
        <v>41671</v>
      </c>
      <c r="N10" s="97">
        <v>42004</v>
      </c>
      <c r="O10" s="68"/>
      <c r="P10" s="1"/>
      <c r="Q10" s="2"/>
      <c r="R10" s="12"/>
      <c r="S10" s="28"/>
      <c r="U10" s="28"/>
    </row>
    <row r="11" spans="1:21" s="29" customFormat="1" ht="61.2" x14ac:dyDescent="0.3">
      <c r="A11" s="30">
        <v>9</v>
      </c>
      <c r="B11" s="60" t="s">
        <v>143</v>
      </c>
      <c r="C11" s="65" t="s">
        <v>31</v>
      </c>
      <c r="D11" s="62">
        <v>41671</v>
      </c>
      <c r="E11" s="65" t="s">
        <v>47</v>
      </c>
      <c r="F11" s="65" t="str">
        <f>+IF((E11=Hoja2!$B$25),Hoja2!$C$25,IF((E11=Hoja2!$B$26),Hoja2!$C$26,IF((E11=Hoja2!$B$27),Hoja2!$C$27,IF((E11=Hoja2!$B$28),Hoja2!$C$28,IF((E11=Hoja2!$B$29),Hoja2!$C$29,IF((E11=Hoja2!$B$30),Hoja2!$C$30,IF((E11=Hoja2!$B$31),Hoja2!$C$31,IF((E11=Hoja2!$B$32),Hoja2!$C$32,IF((E11=Hoja2!$B$33),Hoja2!$C$33,IF((E11=Hoja2!$B$34),Hoja2!$C$34,IF((E11=Hoja2!$B$35),Hoja2!$C$35,IF((E11=Hoja2!$B$36),Hoja2!$C$36,IF((E11=Hoja2!$B$37),Hoja2!$C$37,IF((E11=Hoja2!$B$38),Hoja2!$C$38,IF((E11= ""),"")))))))))))))))</f>
        <v>SUBDIRECCIÓN ADMINISTRATIVA Y FINANCIERA</v>
      </c>
      <c r="G11" s="66" t="s">
        <v>68</v>
      </c>
      <c r="H11" s="71" t="s">
        <v>80</v>
      </c>
      <c r="I11" s="60" t="s">
        <v>89</v>
      </c>
      <c r="J11" s="22" t="s">
        <v>96</v>
      </c>
      <c r="K11" s="72">
        <v>1</v>
      </c>
      <c r="L11" s="67"/>
      <c r="M11" s="62">
        <v>41671</v>
      </c>
      <c r="N11" s="97">
        <v>43281</v>
      </c>
      <c r="O11" s="68"/>
      <c r="P11" s="1"/>
      <c r="Q11" s="2"/>
      <c r="R11" s="12"/>
      <c r="S11" s="28"/>
      <c r="U11" s="28"/>
    </row>
    <row r="12" spans="1:21" s="29" customFormat="1" ht="81.599999999999994" x14ac:dyDescent="0.3">
      <c r="A12" s="30">
        <v>10</v>
      </c>
      <c r="B12" s="60" t="s">
        <v>121</v>
      </c>
      <c r="C12" s="65" t="s">
        <v>31</v>
      </c>
      <c r="D12" s="62">
        <v>41671</v>
      </c>
      <c r="E12" s="65" t="s">
        <v>47</v>
      </c>
      <c r="F12" s="65" t="str">
        <f>+IF((E12=Hoja2!$B$25),Hoja2!$C$25,IF((E12=Hoja2!$B$26),Hoja2!$C$26,IF((E12=Hoja2!$B$27),Hoja2!$C$27,IF((E12=Hoja2!$B$28),Hoja2!$C$28,IF((E12=Hoja2!$B$29),Hoja2!$C$29,IF((E12=Hoja2!$B$30),Hoja2!$C$30,IF((E12=Hoja2!$B$31),Hoja2!$C$31,IF((E12=Hoja2!$B$32),Hoja2!$C$32,IF((E12=Hoja2!$B$33),Hoja2!$C$33,IF((E12=Hoja2!$B$34),Hoja2!$C$34,IF((E12=Hoja2!$B$35),Hoja2!$C$35,IF((E12=Hoja2!$B$36),Hoja2!$C$36,IF((E12=Hoja2!$B$37),Hoja2!$C$37,IF((E12=Hoja2!$B$38),Hoja2!$C$38,IF((E12= ""),"")))))))))))))))</f>
        <v>SUBDIRECCIÓN ADMINISTRATIVA Y FINANCIERA</v>
      </c>
      <c r="G12" s="66" t="s">
        <v>68</v>
      </c>
      <c r="H12" s="71" t="s">
        <v>81</v>
      </c>
      <c r="I12" s="60" t="s">
        <v>122</v>
      </c>
      <c r="J12" s="60" t="s">
        <v>97</v>
      </c>
      <c r="K12" s="71">
        <v>1</v>
      </c>
      <c r="L12" s="67"/>
      <c r="M12" s="77">
        <v>41671</v>
      </c>
      <c r="N12" s="97">
        <v>41820</v>
      </c>
      <c r="O12" s="68"/>
      <c r="P12" s="1"/>
      <c r="Q12" s="2"/>
      <c r="R12" s="12"/>
      <c r="S12" s="28"/>
      <c r="U12" s="28"/>
    </row>
    <row r="13" spans="1:21" s="29" customFormat="1" ht="81.599999999999994" x14ac:dyDescent="0.3">
      <c r="A13" s="30">
        <v>11</v>
      </c>
      <c r="B13" s="60" t="s">
        <v>123</v>
      </c>
      <c r="C13" s="65" t="s">
        <v>31</v>
      </c>
      <c r="D13" s="62">
        <v>41671</v>
      </c>
      <c r="E13" s="65" t="s">
        <v>47</v>
      </c>
      <c r="F13" s="65" t="str">
        <f>+IF((E13=Hoja2!$B$25),Hoja2!$C$25,IF((E13=Hoja2!$B$26),Hoja2!$C$26,IF((E13=Hoja2!$B$27),Hoja2!$C$27,IF((E13=Hoja2!$B$28),Hoja2!$C$28,IF((E13=Hoja2!$B$29),Hoja2!$C$29,IF((E13=Hoja2!$B$30),Hoja2!$C$30,IF((E13=Hoja2!$B$31),Hoja2!$C$31,IF((E13=Hoja2!$B$32),Hoja2!$C$32,IF((E13=Hoja2!$B$33),Hoja2!$C$33,IF((E13=Hoja2!$B$34),Hoja2!$C$34,IF((E13=Hoja2!$B$35),Hoja2!$C$35,IF((E13=Hoja2!$B$36),Hoja2!$C$36,IF((E13=Hoja2!$B$37),Hoja2!$C$37,IF((E13=Hoja2!$B$38),Hoja2!$C$38,IF((E13= ""),"")))))))))))))))</f>
        <v>SUBDIRECCIÓN ADMINISTRATIVA Y FINANCIERA</v>
      </c>
      <c r="G13" s="66" t="s">
        <v>68</v>
      </c>
      <c r="H13" s="24" t="s">
        <v>82</v>
      </c>
      <c r="I13" s="24" t="s">
        <v>90</v>
      </c>
      <c r="J13" s="24" t="s">
        <v>98</v>
      </c>
      <c r="K13" s="71">
        <v>1</v>
      </c>
      <c r="L13" s="67"/>
      <c r="M13" s="77">
        <v>41671</v>
      </c>
      <c r="N13" s="97">
        <v>41820</v>
      </c>
      <c r="O13" s="68"/>
      <c r="P13" s="1"/>
      <c r="Q13" s="2"/>
      <c r="R13" s="12"/>
      <c r="S13" s="28"/>
      <c r="U13" s="28"/>
    </row>
    <row r="14" spans="1:21" s="29" customFormat="1" ht="61.2" x14ac:dyDescent="0.3">
      <c r="A14" s="30">
        <v>12</v>
      </c>
      <c r="B14" s="60" t="s">
        <v>124</v>
      </c>
      <c r="C14" s="65" t="s">
        <v>31</v>
      </c>
      <c r="D14" s="62">
        <v>41671</v>
      </c>
      <c r="E14" s="65" t="s">
        <v>47</v>
      </c>
      <c r="F14" s="65" t="str">
        <f>+IF((E14=Hoja2!$B$25),Hoja2!$C$25,IF((E14=Hoja2!$B$26),Hoja2!$C$26,IF((E14=Hoja2!$B$27),Hoja2!$C$27,IF((E14=Hoja2!$B$28),Hoja2!$C$28,IF((E14=Hoja2!$B$29),Hoja2!$C$29,IF((E14=Hoja2!$B$30),Hoja2!$C$30,IF((E14=Hoja2!$B$31),Hoja2!$C$31,IF((E14=Hoja2!$B$32),Hoja2!$C$32,IF((E14=Hoja2!$B$33),Hoja2!$C$33,IF((E14=Hoja2!$B$34),Hoja2!$C$34,IF((E14=Hoja2!$B$35),Hoja2!$C$35,IF((E14=Hoja2!$B$36),Hoja2!$C$36,IF((E14=Hoja2!$B$37),Hoja2!$C$37,IF((E14=Hoja2!$B$38),Hoja2!$C$38,IF((E14= ""),"")))))))))))))))</f>
        <v>SUBDIRECCIÓN ADMINISTRATIVA Y FINANCIERA</v>
      </c>
      <c r="G14" s="66" t="s">
        <v>68</v>
      </c>
      <c r="H14" s="24" t="s">
        <v>82</v>
      </c>
      <c r="I14" s="24" t="s">
        <v>90</v>
      </c>
      <c r="J14" s="24" t="s">
        <v>98</v>
      </c>
      <c r="K14" s="71">
        <v>1</v>
      </c>
      <c r="L14" s="67"/>
      <c r="M14" s="77">
        <v>41671</v>
      </c>
      <c r="N14" s="97">
        <v>41820</v>
      </c>
      <c r="O14" s="68"/>
      <c r="P14" s="1"/>
      <c r="Q14" s="2"/>
      <c r="R14" s="12"/>
      <c r="S14" s="28"/>
      <c r="U14" s="28"/>
    </row>
    <row r="15" spans="1:21" s="29" customFormat="1" ht="122.4" x14ac:dyDescent="0.3">
      <c r="A15" s="30">
        <v>13</v>
      </c>
      <c r="B15" s="60" t="s">
        <v>132</v>
      </c>
      <c r="C15" s="65" t="s">
        <v>31</v>
      </c>
      <c r="D15" s="62">
        <v>41671</v>
      </c>
      <c r="E15" s="65" t="s">
        <v>47</v>
      </c>
      <c r="F15" s="65" t="str">
        <f>+IF((E15=Hoja2!$B$25),Hoja2!$C$25,IF((E15=Hoja2!$B$26),Hoja2!$C$26,IF((E15=Hoja2!$B$27),Hoja2!$C$27,IF((E15=Hoja2!$B$28),Hoja2!$C$28,IF((E15=Hoja2!$B$29),Hoja2!$C$29,IF((E15=Hoja2!$B$30),Hoja2!$C$30,IF((E15=Hoja2!$B$31),Hoja2!$C$31,IF((E15=Hoja2!$B$32),Hoja2!$C$32,IF((E15=Hoja2!$B$33),Hoja2!$C$33,IF((E15=Hoja2!$B$34),Hoja2!$C$34,IF((E15=Hoja2!$B$35),Hoja2!$C$35,IF((E15=Hoja2!$B$36),Hoja2!$C$36,IF((E15=Hoja2!$B$37),Hoja2!$C$37,IF((E15=Hoja2!$B$38),Hoja2!$C$38,IF((E15= ""),"")))))))))))))))</f>
        <v>SUBDIRECCIÓN ADMINISTRATIVA Y FINANCIERA</v>
      </c>
      <c r="G15" s="66" t="s">
        <v>68</v>
      </c>
      <c r="H15" s="69" t="s">
        <v>78</v>
      </c>
      <c r="I15" s="69" t="s">
        <v>85</v>
      </c>
      <c r="J15" s="69" t="s">
        <v>99</v>
      </c>
      <c r="K15" s="23">
        <v>11</v>
      </c>
      <c r="L15" s="67"/>
      <c r="M15" s="62">
        <v>41671</v>
      </c>
      <c r="N15" s="97">
        <v>42004</v>
      </c>
      <c r="O15" s="68"/>
      <c r="P15" s="1"/>
      <c r="Q15" s="2"/>
      <c r="R15" s="12"/>
      <c r="S15" s="28"/>
      <c r="U15" s="28"/>
    </row>
    <row r="16" spans="1:21" s="29" customFormat="1" ht="122.4" x14ac:dyDescent="0.3">
      <c r="A16" s="30">
        <v>14</v>
      </c>
      <c r="B16" s="60" t="s">
        <v>125</v>
      </c>
      <c r="C16" s="65" t="s">
        <v>31</v>
      </c>
      <c r="D16" s="62">
        <v>41671</v>
      </c>
      <c r="E16" s="65" t="s">
        <v>47</v>
      </c>
      <c r="F16" s="65" t="str">
        <f>+IF((E16=Hoja2!$B$25),Hoja2!$C$25,IF((E16=Hoja2!$B$26),Hoja2!$C$26,IF((E16=Hoja2!$B$27),Hoja2!$C$27,IF((E16=Hoja2!$B$28),Hoja2!$C$28,IF((E16=Hoja2!$B$29),Hoja2!$C$29,IF((E16=Hoja2!$B$30),Hoja2!$C$30,IF((E16=Hoja2!$B$31),Hoja2!$C$31,IF((E16=Hoja2!$B$32),Hoja2!$C$32,IF((E16=Hoja2!$B$33),Hoja2!$C$33,IF((E16=Hoja2!$B$34),Hoja2!$C$34,IF((E16=Hoja2!$B$35),Hoja2!$C$35,IF((E16=Hoja2!$B$36),Hoja2!$C$36,IF((E16=Hoja2!$B$37),Hoja2!$C$37,IF((E16=Hoja2!$B$38),Hoja2!$C$38,IF((E16= ""),"")))))))))))))))</f>
        <v>SUBDIRECCIÓN ADMINISTRATIVA Y FINANCIERA</v>
      </c>
      <c r="G16" s="66" t="s">
        <v>68</v>
      </c>
      <c r="H16" s="69" t="s">
        <v>78</v>
      </c>
      <c r="I16" s="69" t="s">
        <v>85</v>
      </c>
      <c r="J16" s="69" t="s">
        <v>99</v>
      </c>
      <c r="K16" s="23">
        <v>11</v>
      </c>
      <c r="L16" s="67"/>
      <c r="M16" s="62">
        <v>41671</v>
      </c>
      <c r="N16" s="97">
        <v>42004</v>
      </c>
      <c r="O16" s="68"/>
      <c r="P16" s="1"/>
      <c r="Q16" s="2"/>
      <c r="R16" s="12"/>
      <c r="S16" s="28"/>
      <c r="U16" s="28"/>
    </row>
    <row r="17" spans="1:239" s="29" customFormat="1" ht="409.6" x14ac:dyDescent="0.3">
      <c r="A17" s="30">
        <v>15</v>
      </c>
      <c r="B17" s="60" t="s">
        <v>133</v>
      </c>
      <c r="C17" s="65" t="s">
        <v>31</v>
      </c>
      <c r="D17" s="62">
        <v>41671</v>
      </c>
      <c r="E17" s="65" t="s">
        <v>42</v>
      </c>
      <c r="F17" s="65" t="str">
        <f>+IF((E17=Hoja2!$B$25),Hoja2!$C$25,IF((E17=Hoja2!$B$26),Hoja2!$C$26,IF((E17=Hoja2!$B$27),Hoja2!$C$27,IF((E17=Hoja2!$B$28),Hoja2!$C$28,IF((E17=Hoja2!$B$29),Hoja2!$C$29,IF((E17=Hoja2!$B$30),Hoja2!$C$30,IF((E17=Hoja2!$B$31),Hoja2!$C$31,IF((E17=Hoja2!$B$32),Hoja2!$C$32,IF((E17=Hoja2!$B$33),Hoja2!$C$33,IF((E17=Hoja2!$B$34),Hoja2!$C$34,IF((E17=Hoja2!$B$35),Hoja2!$C$35,IF((E17=Hoja2!$B$36),Hoja2!$C$36,IF((E17=Hoja2!$B$37),Hoja2!$C$37,IF((E17=Hoja2!$B$38),Hoja2!$C$38,IF((E17= ""),"")))))))))))))))</f>
        <v>DIRECCIÓN GENERAL</v>
      </c>
      <c r="G17" s="66" t="s">
        <v>68</v>
      </c>
      <c r="H17" s="60" t="s">
        <v>126</v>
      </c>
      <c r="I17" s="60" t="s">
        <v>127</v>
      </c>
      <c r="J17" s="60" t="s">
        <v>100</v>
      </c>
      <c r="K17" s="71">
        <v>1</v>
      </c>
      <c r="L17" s="67"/>
      <c r="M17" s="62">
        <v>41671</v>
      </c>
      <c r="N17" s="97">
        <v>41820</v>
      </c>
      <c r="O17" s="68"/>
      <c r="P17" s="1"/>
      <c r="Q17" s="2"/>
      <c r="R17" s="12"/>
      <c r="S17" s="28"/>
      <c r="U17" s="28"/>
    </row>
    <row r="18" spans="1:239" s="29" customFormat="1" ht="173.4" x14ac:dyDescent="0.3">
      <c r="A18" s="30">
        <v>16</v>
      </c>
      <c r="B18" s="60" t="s">
        <v>144</v>
      </c>
      <c r="C18" s="65" t="s">
        <v>31</v>
      </c>
      <c r="D18" s="62">
        <v>41671</v>
      </c>
      <c r="E18" s="65" t="s">
        <v>47</v>
      </c>
      <c r="F18" s="65" t="str">
        <f>+IF((E18=Hoja2!$B$25),Hoja2!$C$25,IF((E18=Hoja2!$B$26),Hoja2!$C$26,IF((E18=Hoja2!$B$27),Hoja2!$C$27,IF((E18=Hoja2!$B$28),Hoja2!$C$28,IF((E18=Hoja2!$B$29),Hoja2!$C$29,IF((E18=Hoja2!$B$30),Hoja2!$C$30,IF((E18=Hoja2!$B$31),Hoja2!$C$31,IF((E18=Hoja2!$B$32),Hoja2!$C$32,IF((E18=Hoja2!$B$33),Hoja2!$C$33,IF((E18=Hoja2!$B$34),Hoja2!$C$34,IF((E18=Hoja2!$B$35),Hoja2!$C$35,IF((E18=Hoja2!$B$36),Hoja2!$C$36,IF((E18=Hoja2!$B$37),Hoja2!$C$37,IF((E18=Hoja2!$B$38),Hoja2!$C$38,IF((E18= ""),"")))))))))))))))</f>
        <v>SUBDIRECCIÓN ADMINISTRATIVA Y FINANCIERA</v>
      </c>
      <c r="G18" s="66" t="s">
        <v>68</v>
      </c>
      <c r="H18" s="71" t="s">
        <v>83</v>
      </c>
      <c r="I18" s="60" t="s">
        <v>91</v>
      </c>
      <c r="J18" s="60" t="s">
        <v>101</v>
      </c>
      <c r="K18" s="71">
        <v>4</v>
      </c>
      <c r="L18" s="67"/>
      <c r="M18" s="62">
        <v>41671</v>
      </c>
      <c r="N18" s="97">
        <v>42004</v>
      </c>
      <c r="O18" s="68"/>
      <c r="P18" s="1"/>
      <c r="Q18" s="2"/>
      <c r="R18" s="12"/>
      <c r="S18" s="28"/>
      <c r="U18" s="28"/>
    </row>
    <row r="19" spans="1:239" s="29" customFormat="1" ht="183.6" x14ac:dyDescent="0.3">
      <c r="A19" s="30">
        <v>17</v>
      </c>
      <c r="B19" s="60" t="s">
        <v>145</v>
      </c>
      <c r="C19" s="65" t="s">
        <v>31</v>
      </c>
      <c r="D19" s="62">
        <v>41671</v>
      </c>
      <c r="E19" s="65" t="s">
        <v>47</v>
      </c>
      <c r="F19" s="65" t="str">
        <f>+IF((E19=Hoja2!$B$25),Hoja2!$C$25,IF((E19=Hoja2!$B$26),Hoja2!$C$26,IF((E19=Hoja2!$B$27),Hoja2!$C$27,IF((E19=Hoja2!$B$28),Hoja2!$C$28,IF((E19=Hoja2!$B$29),Hoja2!$C$29,IF((E19=Hoja2!$B$30),Hoja2!$C$30,IF((E19=Hoja2!$B$31),Hoja2!$C$31,IF((E19=Hoja2!$B$32),Hoja2!$C$32,IF((E19=Hoja2!$B$33),Hoja2!$C$33,IF((E19=Hoja2!$B$34),Hoja2!$C$34,IF((E19=Hoja2!$B$35),Hoja2!$C$35,IF((E19=Hoja2!$B$36),Hoja2!$C$36,IF((E19=Hoja2!$B$37),Hoja2!$C$37,IF((E19=Hoja2!$B$38),Hoja2!$C$38,IF((E19= ""),"")))))))))))))))</f>
        <v>SUBDIRECCIÓN ADMINISTRATIVA Y FINANCIERA</v>
      </c>
      <c r="G19" s="66" t="s">
        <v>68</v>
      </c>
      <c r="H19" s="71" t="s">
        <v>83</v>
      </c>
      <c r="I19" s="60" t="s">
        <v>91</v>
      </c>
      <c r="J19" s="60" t="s">
        <v>101</v>
      </c>
      <c r="K19" s="71">
        <v>4</v>
      </c>
      <c r="L19" s="67"/>
      <c r="M19" s="62">
        <v>41671</v>
      </c>
      <c r="N19" s="97">
        <v>42004</v>
      </c>
      <c r="O19" s="68"/>
      <c r="P19" s="1"/>
      <c r="Q19" s="2"/>
      <c r="R19" s="12"/>
      <c r="S19" s="28"/>
      <c r="U19" s="28"/>
    </row>
    <row r="20" spans="1:239" s="29" customFormat="1" ht="91.8" x14ac:dyDescent="0.3">
      <c r="A20" s="30">
        <v>18</v>
      </c>
      <c r="B20" s="60" t="s">
        <v>128</v>
      </c>
      <c r="C20" s="65" t="s">
        <v>31</v>
      </c>
      <c r="D20" s="62">
        <v>42702</v>
      </c>
      <c r="E20" s="65" t="s">
        <v>50</v>
      </c>
      <c r="F20" s="65" t="str">
        <f>+IF((E20=Hoja2!$B$25),Hoja2!$C$25,IF((E20=Hoja2!$B$26),Hoja2!$C$26,IF((E20=Hoja2!$B$27),Hoja2!$C$27,IF((E20=Hoja2!$B$28),Hoja2!$C$28,IF((E20=Hoja2!$B$29),Hoja2!$C$29,IF((E20=Hoja2!$B$30),Hoja2!$C$30,IF((E20=Hoja2!$B$31),Hoja2!$C$31,IF((E20=Hoja2!$B$32),Hoja2!$C$32,IF((E20=Hoja2!$B$33),Hoja2!$C$33,IF((E20=Hoja2!$B$34),Hoja2!$C$34,IF((E20=Hoja2!$B$35),Hoja2!$C$35,IF((E20=Hoja2!$B$36),Hoja2!$C$36,IF((E20=Hoja2!$B$37),Hoja2!$C$37,IF((E20=Hoja2!$B$38),Hoja2!$C$38,IF((E20= ""),"")))))))))))))))</f>
        <v>OFICINA PLANEACIÓN</v>
      </c>
      <c r="G20" s="66" t="s">
        <v>68</v>
      </c>
      <c r="H20" s="22" t="s">
        <v>69</v>
      </c>
      <c r="I20" s="22" t="s">
        <v>70</v>
      </c>
      <c r="J20" s="22" t="s">
        <v>71</v>
      </c>
      <c r="K20" s="67">
        <v>1</v>
      </c>
      <c r="L20" s="67" t="s">
        <v>103</v>
      </c>
      <c r="M20" s="62">
        <v>42702</v>
      </c>
      <c r="N20" s="97">
        <v>42735</v>
      </c>
      <c r="O20" s="68"/>
      <c r="P20" s="1"/>
      <c r="Q20" s="2"/>
      <c r="R20" s="12"/>
      <c r="S20" s="28"/>
      <c r="U20" s="28"/>
    </row>
    <row r="21" spans="1:239" s="29" customFormat="1" ht="122.4" x14ac:dyDescent="0.3">
      <c r="A21" s="30">
        <v>19</v>
      </c>
      <c r="B21" s="60" t="s">
        <v>104</v>
      </c>
      <c r="C21" s="65" t="s">
        <v>31</v>
      </c>
      <c r="D21" s="62">
        <v>43241</v>
      </c>
      <c r="E21" s="65" t="s">
        <v>47</v>
      </c>
      <c r="F21" s="65" t="str">
        <f>+IF((E21=Hoja2!$B$25),Hoja2!$C$25,IF((E21=Hoja2!$B$26),Hoja2!$C$26,IF((E21=Hoja2!$B$27),Hoja2!$C$27,IF((E21=Hoja2!$B$28),Hoja2!$C$28,IF((E21=Hoja2!$B$29),Hoja2!$C$29,IF((E21=Hoja2!$B$30),Hoja2!$C$30,IF((E21=Hoja2!$B$31),Hoja2!$C$31,IF((E21=Hoja2!$B$32),Hoja2!$C$32,IF((E21=Hoja2!$B$33),Hoja2!$C$33,IF((E21=Hoja2!$B$34),Hoja2!$C$34,IF((E21=Hoja2!$B$35),Hoja2!$C$35,IF((E21=Hoja2!$B$36),Hoja2!$C$36,IF((E21=Hoja2!$B$37),Hoja2!$C$37,IF((E21=Hoja2!$B$38),Hoja2!$C$38,IF((E21= ""),"")))))))))))))))</f>
        <v>SUBDIRECCIÓN ADMINISTRATIVA Y FINANCIERA</v>
      </c>
      <c r="G21" s="66" t="s">
        <v>68</v>
      </c>
      <c r="H21" s="22" t="s">
        <v>129</v>
      </c>
      <c r="I21" s="60" t="s">
        <v>107</v>
      </c>
      <c r="J21" s="60" t="s">
        <v>108</v>
      </c>
      <c r="K21" s="67">
        <v>1</v>
      </c>
      <c r="L21" s="67"/>
      <c r="M21" s="62">
        <v>43241</v>
      </c>
      <c r="N21" s="97" t="s">
        <v>116</v>
      </c>
      <c r="O21" s="68"/>
      <c r="P21" s="1"/>
      <c r="Q21" s="2"/>
      <c r="R21" s="12"/>
      <c r="S21" s="28"/>
      <c r="U21" s="28"/>
    </row>
    <row r="22" spans="1:239" s="29" customFormat="1" ht="61.2" x14ac:dyDescent="0.3">
      <c r="A22" s="30">
        <v>20</v>
      </c>
      <c r="B22" s="60" t="s">
        <v>105</v>
      </c>
      <c r="C22" s="65" t="s">
        <v>31</v>
      </c>
      <c r="D22" s="62">
        <v>43241</v>
      </c>
      <c r="E22" s="65" t="s">
        <v>47</v>
      </c>
      <c r="F22" s="65" t="str">
        <f>+IF((E22=Hoja2!$B$25),Hoja2!$C$25,IF((E22=Hoja2!$B$26),Hoja2!$C$26,IF((E22=Hoja2!$B$27),Hoja2!$C$27,IF((E22=Hoja2!$B$28),Hoja2!$C$28,IF((E22=Hoja2!$B$29),Hoja2!$C$29,IF((E22=Hoja2!$B$30),Hoja2!$C$30,IF((E22=Hoja2!$B$31),Hoja2!$C$31,IF((E22=Hoja2!$B$32),Hoja2!$C$32,IF((E22=Hoja2!$B$33),Hoja2!$C$33,IF((E22=Hoja2!$B$34),Hoja2!$C$34,IF((E22=Hoja2!$B$35),Hoja2!$C$35,IF((E22=Hoja2!$B$36),Hoja2!$C$36,IF((E22=Hoja2!$B$37),Hoja2!$C$37,IF((E22=Hoja2!$B$38),Hoja2!$C$38,IF((E22= ""),"")))))))))))))))</f>
        <v>SUBDIRECCIÓN ADMINISTRATIVA Y FINANCIERA</v>
      </c>
      <c r="G22" s="66" t="s">
        <v>68</v>
      </c>
      <c r="H22" s="60" t="s">
        <v>106</v>
      </c>
      <c r="I22" s="60" t="s">
        <v>130</v>
      </c>
      <c r="J22" s="60" t="s">
        <v>109</v>
      </c>
      <c r="K22" s="67">
        <v>1</v>
      </c>
      <c r="L22" s="67"/>
      <c r="M22" s="62">
        <v>43241</v>
      </c>
      <c r="N22" s="97" t="s">
        <v>116</v>
      </c>
      <c r="O22" s="68"/>
      <c r="P22" s="1"/>
      <c r="Q22" s="2"/>
      <c r="R22" s="12"/>
      <c r="S22" s="28"/>
      <c r="U22" s="28"/>
    </row>
    <row r="23" spans="1:239" s="29" customFormat="1" ht="102" x14ac:dyDescent="0.3">
      <c r="A23" s="30">
        <v>21</v>
      </c>
      <c r="B23" s="60" t="s">
        <v>110</v>
      </c>
      <c r="C23" s="65" t="s">
        <v>31</v>
      </c>
      <c r="D23" s="74">
        <v>43469</v>
      </c>
      <c r="E23" s="65" t="s">
        <v>50</v>
      </c>
      <c r="F23" s="65" t="str">
        <f>+IF((E23=Hoja2!$B$25),Hoja2!$C$25,IF((E23=Hoja2!$B$26),Hoja2!$C$26,IF((E23=Hoja2!$B$27),Hoja2!$C$27,IF((E23=Hoja2!$B$28),Hoja2!$C$28,IF((E23=Hoja2!$B$29),Hoja2!$C$29,IF((E23=Hoja2!$B$30),Hoja2!$C$30,IF((E23=Hoja2!$B$31),Hoja2!$C$31,IF((E23=Hoja2!$B$32),Hoja2!$C$32,IF((E23=Hoja2!$B$33),Hoja2!$C$33,IF((E23=Hoja2!$B$34),Hoja2!$C$34,IF((E23=Hoja2!$B$35),Hoja2!$C$35,IF((E23=Hoja2!$B$36),Hoja2!$C$36,IF((E23=Hoja2!$B$37),Hoja2!$C$37,IF((E23=Hoja2!$B$38),Hoja2!$C$38,IF((E23= ""),"")))))))))))))))</f>
        <v>OFICINA PLANEACIÓN</v>
      </c>
      <c r="G23" s="75" t="s">
        <v>114</v>
      </c>
      <c r="H23" s="73" t="s">
        <v>112</v>
      </c>
      <c r="I23" s="73" t="s">
        <v>139</v>
      </c>
      <c r="J23" s="73" t="s">
        <v>140</v>
      </c>
      <c r="K23" s="73" t="s">
        <v>134</v>
      </c>
      <c r="L23" s="67" t="s">
        <v>103</v>
      </c>
      <c r="M23" s="74">
        <v>43469</v>
      </c>
      <c r="N23" s="97"/>
      <c r="O23" s="68"/>
      <c r="P23" s="1"/>
      <c r="Q23" s="2"/>
      <c r="R23" s="12"/>
      <c r="S23" s="28"/>
      <c r="U23" s="28"/>
    </row>
    <row r="24" spans="1:239" s="29" customFormat="1" ht="193.8" x14ac:dyDescent="0.3">
      <c r="A24" s="30">
        <v>22</v>
      </c>
      <c r="B24" s="60" t="s">
        <v>111</v>
      </c>
      <c r="C24" s="65" t="s">
        <v>31</v>
      </c>
      <c r="D24" s="74">
        <v>43469</v>
      </c>
      <c r="E24" s="65" t="s">
        <v>50</v>
      </c>
      <c r="F24" s="65" t="str">
        <f>+IF((E24=Hoja2!$B$25),Hoja2!$C$25,IF((E24=Hoja2!$B$26),Hoja2!$C$26,IF((E24=Hoja2!$B$27),Hoja2!$C$27,IF((E24=Hoja2!$B$28),Hoja2!$C$28,IF((E24=Hoja2!$B$29),Hoja2!$C$29,IF((E24=Hoja2!$B$30),Hoja2!$C$30,IF((E24=Hoja2!$B$31),Hoja2!$C$31,IF((E24=Hoja2!$B$32),Hoja2!$C$32,IF((E24=Hoja2!$B$33),Hoja2!$C$33,IF((E24=Hoja2!$B$34),Hoja2!$C$34,IF((E24=Hoja2!$B$35),Hoja2!$C$35,IF((E24=Hoja2!$B$36),Hoja2!$C$36,IF((E24=Hoja2!$B$37),Hoja2!$C$37,IF((E24=Hoja2!$B$38),Hoja2!$C$38,IF((E24= ""),"")))))))))))))))</f>
        <v>OFICINA PLANEACIÓN</v>
      </c>
      <c r="G24" s="73" t="s">
        <v>115</v>
      </c>
      <c r="H24" s="73" t="s">
        <v>113</v>
      </c>
      <c r="I24" s="73" t="s">
        <v>135</v>
      </c>
      <c r="J24" s="73" t="s">
        <v>141</v>
      </c>
      <c r="K24" s="73" t="s">
        <v>136</v>
      </c>
      <c r="L24" s="67" t="s">
        <v>103</v>
      </c>
      <c r="M24" s="74">
        <v>43469</v>
      </c>
      <c r="N24" s="97"/>
      <c r="O24" s="68"/>
      <c r="P24" s="1"/>
      <c r="Q24" s="2"/>
      <c r="R24" s="12"/>
      <c r="S24" s="28"/>
      <c r="U24" s="28"/>
    </row>
    <row r="25" spans="1:239" s="29" customFormat="1" ht="123" thickBot="1" x14ac:dyDescent="0.35">
      <c r="A25" s="103">
        <v>23</v>
      </c>
      <c r="B25" s="104" t="s">
        <v>72</v>
      </c>
      <c r="C25" s="105" t="s">
        <v>31</v>
      </c>
      <c r="D25" s="106">
        <v>43626</v>
      </c>
      <c r="E25" s="105" t="s">
        <v>47</v>
      </c>
      <c r="F25" s="105" t="str">
        <f>+IF((E25=Hoja2!$B$25),Hoja2!$C$25,IF((E25=Hoja2!$B$26),Hoja2!$C$26,IF((E25=Hoja2!$B$27),Hoja2!$C$27,IF((E25=Hoja2!$B$28),Hoja2!$C$28,IF((E25=Hoja2!$B$29),Hoja2!$C$29,IF((E25=Hoja2!$B$30),Hoja2!$C$30,IF((E25=Hoja2!$B$31),Hoja2!$C$31,IF((E25=Hoja2!$B$32),Hoja2!$C$32,IF((E25=Hoja2!$B$33),Hoja2!$C$33,IF((E25=Hoja2!$B$34),Hoja2!$C$34,IF((E25=Hoja2!$B$35),Hoja2!$C$35,IF((E25=Hoja2!$B$36),Hoja2!$C$36,IF((E25=Hoja2!$B$37),Hoja2!$C$37,IF((E25=Hoja2!$B$38),Hoja2!$C$38,IF((E25= ""),"")))))))))))))))</f>
        <v>SUBDIRECCIÓN ADMINISTRATIVA Y FINANCIERA</v>
      </c>
      <c r="G25" s="107" t="s">
        <v>68</v>
      </c>
      <c r="H25" s="108" t="s">
        <v>73</v>
      </c>
      <c r="I25" s="108" t="s">
        <v>75</v>
      </c>
      <c r="J25" s="109" t="s">
        <v>74</v>
      </c>
      <c r="K25" s="107">
        <v>1</v>
      </c>
      <c r="L25" s="107" t="s">
        <v>102</v>
      </c>
      <c r="M25" s="106">
        <v>43626</v>
      </c>
      <c r="N25" s="110">
        <v>43830</v>
      </c>
      <c r="O25" s="68"/>
      <c r="P25" s="1"/>
      <c r="Q25" s="2"/>
      <c r="R25" s="12"/>
      <c r="S25" s="28"/>
      <c r="U25" s="28"/>
    </row>
    <row r="26" spans="1:239" s="31" customFormat="1" x14ac:dyDescent="0.3">
      <c r="A26" s="32"/>
      <c r="B26" s="33"/>
      <c r="C26" s="33"/>
      <c r="D26" s="33"/>
      <c r="E26" s="34"/>
      <c r="F26" s="34"/>
      <c r="G26" s="84"/>
      <c r="H26" s="84"/>
      <c r="I26" s="35"/>
      <c r="J26" s="35"/>
      <c r="K26" s="35"/>
      <c r="L26" s="33"/>
      <c r="M26" s="78"/>
      <c r="N26" s="79"/>
      <c r="O26" s="36"/>
      <c r="P26" s="36"/>
      <c r="Q26" s="36"/>
      <c r="R26" s="37"/>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c r="DN26" s="29"/>
      <c r="DO26" s="29"/>
      <c r="DP26" s="29"/>
      <c r="DQ26" s="29"/>
      <c r="DR26" s="29"/>
      <c r="DS26" s="29"/>
      <c r="DT26" s="29"/>
      <c r="DU26" s="29"/>
      <c r="DV26" s="29"/>
      <c r="DW26" s="29"/>
      <c r="DX26" s="29"/>
      <c r="DY26" s="29"/>
      <c r="DZ26" s="29"/>
      <c r="EA26" s="29"/>
      <c r="EB26" s="29"/>
      <c r="EC26" s="29"/>
      <c r="ED26" s="29"/>
      <c r="EE26" s="29"/>
      <c r="EF26" s="29"/>
      <c r="EG26" s="29"/>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c r="FS26" s="29"/>
      <c r="FT26" s="29"/>
      <c r="FU26" s="29"/>
      <c r="FV26" s="29"/>
      <c r="FW26" s="29"/>
      <c r="FX26" s="29"/>
      <c r="FY26" s="29"/>
      <c r="FZ26" s="29"/>
      <c r="GA26" s="29"/>
      <c r="GB26" s="29"/>
      <c r="GC26" s="29"/>
      <c r="GD26" s="29"/>
      <c r="GE26" s="29"/>
      <c r="GF26" s="29"/>
      <c r="GG26" s="29"/>
      <c r="GH26" s="29"/>
      <c r="GI26" s="29"/>
      <c r="GJ26" s="29"/>
      <c r="GK26" s="29"/>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row>
    <row r="27" spans="1:239" s="31" customFormat="1" x14ac:dyDescent="0.3">
      <c r="A27" s="38"/>
      <c r="B27" s="39"/>
      <c r="C27" s="39"/>
      <c r="D27" s="39"/>
      <c r="E27" s="40"/>
      <c r="F27" s="40"/>
      <c r="G27" s="41"/>
      <c r="H27" s="41"/>
      <c r="I27" s="41"/>
      <c r="J27" s="41"/>
      <c r="K27" s="41"/>
      <c r="L27" s="39"/>
      <c r="M27" s="80"/>
      <c r="N27" s="81"/>
      <c r="O27" s="42"/>
      <c r="P27" s="42"/>
      <c r="Q27" s="42"/>
      <c r="R27" s="43"/>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c r="CS27" s="29"/>
      <c r="CT27" s="29"/>
      <c r="CU27" s="29"/>
      <c r="CV27" s="29"/>
      <c r="CW27" s="29"/>
      <c r="CX27" s="29"/>
      <c r="CY27" s="29"/>
      <c r="CZ27" s="29"/>
      <c r="DA27" s="29"/>
      <c r="DB27" s="29"/>
      <c r="DC27" s="29"/>
      <c r="DD27" s="29"/>
      <c r="DE27" s="29"/>
      <c r="DF27" s="29"/>
      <c r="DG27" s="29"/>
      <c r="DH27" s="29"/>
      <c r="DI27" s="29"/>
      <c r="DJ27" s="29"/>
      <c r="DK27" s="29"/>
      <c r="DL27" s="29"/>
      <c r="DM27" s="29"/>
      <c r="DN27" s="29"/>
      <c r="DO27" s="29"/>
      <c r="DP27" s="29"/>
      <c r="DQ27" s="29"/>
      <c r="DR27" s="29"/>
      <c r="DS27" s="29"/>
      <c r="DT27" s="29"/>
      <c r="DU27" s="29"/>
      <c r="DV27" s="29"/>
      <c r="DW27" s="29"/>
      <c r="DX27" s="29"/>
      <c r="DY27" s="29"/>
      <c r="DZ27" s="29"/>
      <c r="EA27" s="29"/>
      <c r="EB27" s="29"/>
      <c r="EC27" s="29"/>
      <c r="ED27" s="29"/>
      <c r="EE27" s="29"/>
      <c r="EF27" s="29"/>
      <c r="EG27" s="29"/>
      <c r="EH27" s="29"/>
      <c r="EI27" s="29"/>
      <c r="EJ27" s="29"/>
      <c r="EK27" s="29"/>
      <c r="EL27" s="29"/>
      <c r="EM27" s="29"/>
      <c r="EN27" s="29"/>
      <c r="EO27" s="29"/>
      <c r="EP27" s="29"/>
      <c r="EQ27" s="29"/>
      <c r="ER27" s="29"/>
      <c r="ES27" s="29"/>
      <c r="ET27" s="29"/>
      <c r="EU27" s="29"/>
      <c r="EV27" s="29"/>
      <c r="EW27" s="29"/>
      <c r="EX27" s="29"/>
      <c r="EY27" s="29"/>
      <c r="EZ27" s="29"/>
      <c r="FA27" s="29"/>
      <c r="FB27" s="29"/>
      <c r="FC27" s="29"/>
      <c r="FD27" s="29"/>
      <c r="FE27" s="29"/>
      <c r="FF27" s="29"/>
      <c r="FG27" s="29"/>
      <c r="FH27" s="29"/>
      <c r="FI27" s="29"/>
      <c r="FJ27" s="29"/>
      <c r="FK27" s="29"/>
      <c r="FL27" s="29"/>
      <c r="FM27" s="29"/>
      <c r="FN27" s="29"/>
      <c r="FO27" s="29"/>
      <c r="FP27" s="29"/>
      <c r="FQ27" s="29"/>
      <c r="FR27" s="29"/>
      <c r="FS27" s="29"/>
      <c r="FT27" s="29"/>
      <c r="FU27" s="29"/>
      <c r="FV27" s="29"/>
      <c r="FW27" s="29"/>
      <c r="FX27" s="29"/>
      <c r="FY27" s="29"/>
      <c r="FZ27" s="29"/>
      <c r="GA27" s="29"/>
      <c r="GB27" s="29"/>
      <c r="GC27" s="29"/>
      <c r="GD27" s="29"/>
      <c r="GE27" s="29"/>
      <c r="GF27" s="29"/>
      <c r="GG27" s="29"/>
      <c r="GH27" s="29"/>
      <c r="GI27" s="29"/>
      <c r="GJ27" s="29"/>
      <c r="GK27" s="29"/>
      <c r="GL27" s="29"/>
      <c r="GM27" s="29"/>
      <c r="GN27" s="29"/>
      <c r="GO27" s="29"/>
      <c r="GP27" s="29"/>
      <c r="GQ27" s="29"/>
      <c r="GR27" s="29"/>
      <c r="GS27" s="29"/>
      <c r="GT27" s="29"/>
      <c r="GU27" s="29"/>
      <c r="GV27" s="29"/>
      <c r="GW27" s="29"/>
      <c r="GX27" s="29"/>
      <c r="GY27" s="29"/>
      <c r="GZ27" s="29"/>
      <c r="HA27" s="29"/>
      <c r="HB27" s="29"/>
      <c r="HC27" s="29"/>
      <c r="HD27" s="29"/>
      <c r="HE27" s="29"/>
      <c r="HF27" s="29"/>
      <c r="HG27" s="29"/>
      <c r="HH27" s="29"/>
      <c r="HI27" s="29"/>
      <c r="HJ27" s="29"/>
      <c r="HK27" s="29"/>
      <c r="HL27" s="29"/>
      <c r="HM27" s="29"/>
      <c r="HN27" s="29"/>
      <c r="HO27" s="29"/>
      <c r="HP27" s="29"/>
      <c r="HQ27" s="29"/>
      <c r="HR27" s="29"/>
      <c r="HS27" s="29"/>
      <c r="HT27" s="29"/>
      <c r="HU27" s="29"/>
      <c r="HV27" s="29"/>
      <c r="HW27" s="29"/>
      <c r="HX27" s="29"/>
      <c r="HY27" s="29"/>
      <c r="HZ27" s="29"/>
      <c r="IA27" s="29"/>
      <c r="IB27" s="29"/>
      <c r="IC27" s="29"/>
      <c r="ID27" s="29"/>
    </row>
    <row r="28" spans="1:239" s="31" customFormat="1" ht="15" thickBot="1" x14ac:dyDescent="0.35">
      <c r="A28" s="38"/>
      <c r="B28" s="39"/>
      <c r="C28" s="39"/>
      <c r="D28" s="39"/>
      <c r="E28" s="40"/>
      <c r="F28" s="40"/>
      <c r="G28" s="41"/>
      <c r="H28" s="41"/>
      <c r="I28" s="41"/>
      <c r="J28" s="41"/>
      <c r="K28" s="41"/>
      <c r="L28" s="39"/>
      <c r="M28" s="80"/>
      <c r="N28" s="81"/>
      <c r="O28" s="42"/>
      <c r="P28" s="42"/>
      <c r="Q28" s="42"/>
      <c r="R28" s="43"/>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c r="FS28" s="29"/>
      <c r="FT28" s="29"/>
      <c r="FU28" s="29"/>
      <c r="FV28" s="29"/>
      <c r="FW28" s="29"/>
      <c r="FX28" s="29"/>
      <c r="FY28" s="29"/>
      <c r="FZ28" s="29"/>
      <c r="GA28" s="29"/>
      <c r="GB28" s="29"/>
      <c r="GC28" s="29"/>
      <c r="GD28" s="29"/>
      <c r="GE28" s="29"/>
      <c r="GF28" s="29"/>
      <c r="GG28" s="29"/>
      <c r="GH28" s="29"/>
      <c r="GI28" s="29"/>
      <c r="GJ28" s="29"/>
      <c r="GK28" s="29"/>
      <c r="GL28" s="29"/>
      <c r="GM28" s="29"/>
      <c r="GN28" s="29"/>
      <c r="GO28" s="29"/>
      <c r="GP28" s="29"/>
      <c r="GQ28" s="29"/>
      <c r="GR28" s="29"/>
      <c r="GS28" s="29"/>
      <c r="GT28" s="29"/>
      <c r="GU28" s="29"/>
      <c r="GV28" s="29"/>
      <c r="GW28" s="29"/>
      <c r="GX28" s="29"/>
      <c r="GY28" s="29"/>
      <c r="GZ28" s="29"/>
      <c r="HA28" s="29"/>
      <c r="HB28" s="29"/>
      <c r="HC28" s="29"/>
      <c r="HD28" s="29"/>
      <c r="HE28" s="29"/>
      <c r="HF28" s="29"/>
      <c r="HG28" s="29"/>
      <c r="HH28" s="29"/>
      <c r="HI28" s="29"/>
      <c r="HJ28" s="29"/>
      <c r="HK28" s="29"/>
      <c r="HL28" s="29"/>
      <c r="HM28" s="29"/>
      <c r="HN28" s="29"/>
      <c r="HO28" s="29"/>
      <c r="HP28" s="29"/>
      <c r="HQ28" s="29"/>
      <c r="HR28" s="29"/>
      <c r="HS28" s="29"/>
      <c r="HT28" s="29"/>
      <c r="HU28" s="29"/>
      <c r="HV28" s="29"/>
      <c r="HW28" s="29"/>
      <c r="HX28" s="29"/>
      <c r="HY28" s="29"/>
      <c r="HZ28" s="29"/>
      <c r="IA28" s="29"/>
      <c r="IB28" s="29"/>
      <c r="IC28" s="29"/>
      <c r="ID28" s="29"/>
    </row>
    <row r="29" spans="1:239" s="31" customFormat="1" ht="27" thickBot="1" x14ac:dyDescent="0.35">
      <c r="A29" s="38"/>
      <c r="B29" s="39"/>
      <c r="C29" s="96" t="s">
        <v>38</v>
      </c>
      <c r="D29" s="96"/>
      <c r="E29" s="39"/>
      <c r="F29" s="39"/>
      <c r="G29" s="40"/>
      <c r="H29" s="96" t="s">
        <v>38</v>
      </c>
      <c r="I29" s="96"/>
      <c r="J29" s="41"/>
      <c r="K29" s="41"/>
      <c r="L29" s="40"/>
      <c r="M29" s="91" t="s">
        <v>35</v>
      </c>
      <c r="N29" s="92"/>
      <c r="O29" s="92"/>
      <c r="P29" s="20" t="s">
        <v>24</v>
      </c>
      <c r="Q29" s="44">
        <f>+COUNTIF(R3:R26,Hoja2!B21)</f>
        <v>0</v>
      </c>
      <c r="R29" s="45">
        <f>+IFERROR(Q29/Q31,0)</f>
        <v>0</v>
      </c>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c r="FS29" s="29"/>
      <c r="FT29" s="29"/>
      <c r="FU29" s="29"/>
      <c r="FV29" s="29"/>
      <c r="FW29" s="29"/>
      <c r="FX29" s="29"/>
      <c r="FY29" s="29"/>
      <c r="FZ29" s="29"/>
      <c r="GA29" s="29"/>
      <c r="GB29" s="29"/>
      <c r="GC29" s="29"/>
      <c r="GD29" s="29"/>
      <c r="GE29" s="29"/>
      <c r="GF29" s="29"/>
      <c r="GG29" s="29"/>
      <c r="GH29" s="29"/>
      <c r="GI29" s="29"/>
      <c r="GJ29" s="29"/>
      <c r="GK29" s="29"/>
      <c r="GL29" s="29"/>
      <c r="GM29" s="29"/>
      <c r="GN29" s="29"/>
      <c r="GO29" s="29"/>
      <c r="GP29" s="29"/>
      <c r="GQ29" s="29"/>
      <c r="GR29" s="29"/>
      <c r="GS29" s="29"/>
      <c r="GT29" s="29"/>
      <c r="GU29" s="29"/>
      <c r="GV29" s="29"/>
      <c r="GW29" s="29"/>
      <c r="GX29" s="29"/>
      <c r="GY29" s="29"/>
      <c r="GZ29" s="29"/>
      <c r="HA29" s="29"/>
      <c r="HB29" s="29"/>
      <c r="HC29" s="29"/>
      <c r="HD29" s="29"/>
      <c r="HE29" s="29"/>
      <c r="HF29" s="29"/>
      <c r="HG29" s="29"/>
      <c r="HH29" s="29"/>
      <c r="HI29" s="29"/>
      <c r="HJ29" s="29"/>
      <c r="HK29" s="29"/>
      <c r="HL29" s="29"/>
      <c r="HM29" s="29"/>
      <c r="HN29" s="29"/>
      <c r="HO29" s="29"/>
      <c r="HP29" s="29"/>
      <c r="HQ29" s="29"/>
      <c r="HR29" s="29"/>
      <c r="HS29" s="29"/>
      <c r="HT29" s="29"/>
      <c r="HU29" s="29"/>
      <c r="HV29" s="29"/>
      <c r="HW29" s="29"/>
      <c r="HX29" s="29"/>
      <c r="HY29" s="29"/>
      <c r="HZ29" s="29"/>
      <c r="IA29" s="29"/>
      <c r="IB29" s="29"/>
      <c r="IC29" s="29"/>
      <c r="ID29" s="29"/>
      <c r="IE29" s="29"/>
    </row>
    <row r="30" spans="1:239" s="31" customFormat="1" ht="27" thickTop="1" x14ac:dyDescent="0.3">
      <c r="A30" s="46"/>
      <c r="B30" s="47"/>
      <c r="C30" s="111" t="s">
        <v>37</v>
      </c>
      <c r="D30" s="111"/>
      <c r="E30" s="47"/>
      <c r="F30" s="47"/>
      <c r="G30" s="42"/>
      <c r="H30" s="111" t="s">
        <v>37</v>
      </c>
      <c r="I30" s="111"/>
      <c r="J30" s="42"/>
      <c r="K30" s="81"/>
      <c r="L30" s="42"/>
      <c r="M30" s="93" t="s">
        <v>36</v>
      </c>
      <c r="N30" s="94"/>
      <c r="O30" s="94"/>
      <c r="P30" s="3" t="s">
        <v>34</v>
      </c>
      <c r="Q30" s="48">
        <f>+COUNTIF(R3:R25,Hoja2!B21)+COUNTIF(R3:R25,Hoja2!B22)</f>
        <v>0</v>
      </c>
      <c r="R30" s="49">
        <f>+IFERROR(Q30/Q31,0)</f>
        <v>0</v>
      </c>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c r="FL30" s="29"/>
      <c r="FM30" s="29"/>
      <c r="FN30" s="29"/>
      <c r="FO30" s="29"/>
      <c r="FP30" s="29"/>
      <c r="FQ30" s="29"/>
      <c r="FR30" s="29"/>
      <c r="FS30" s="29"/>
      <c r="FT30" s="29"/>
      <c r="FU30" s="29"/>
      <c r="FV30" s="29"/>
      <c r="FW30" s="29"/>
      <c r="FX30" s="29"/>
      <c r="FY30" s="29"/>
      <c r="FZ30" s="29"/>
      <c r="GA30" s="29"/>
      <c r="GB30" s="29"/>
      <c r="GC30" s="29"/>
      <c r="GD30" s="29"/>
      <c r="GE30" s="29"/>
      <c r="GF30" s="29"/>
      <c r="GG30" s="29"/>
      <c r="GH30" s="29"/>
      <c r="GI30" s="29"/>
      <c r="GJ30" s="29"/>
      <c r="GK30" s="29"/>
      <c r="GL30" s="29"/>
      <c r="GM30" s="29"/>
      <c r="GN30" s="29"/>
      <c r="GO30" s="29"/>
      <c r="GP30" s="29"/>
      <c r="GQ30" s="29"/>
      <c r="GR30" s="29"/>
      <c r="GS30" s="29"/>
      <c r="GT30" s="29"/>
      <c r="GU30" s="29"/>
      <c r="GV30" s="29"/>
      <c r="GW30" s="29"/>
      <c r="GX30" s="29"/>
      <c r="GY30" s="29"/>
      <c r="GZ30" s="29"/>
      <c r="HA30" s="29"/>
      <c r="HB30" s="29"/>
      <c r="HC30" s="29"/>
      <c r="HD30" s="29"/>
      <c r="HE30" s="29"/>
      <c r="HF30" s="29"/>
      <c r="HG30" s="29"/>
      <c r="HH30" s="29"/>
      <c r="HI30" s="29"/>
      <c r="HJ30" s="29"/>
      <c r="HK30" s="29"/>
      <c r="HL30" s="29"/>
      <c r="HM30" s="29"/>
      <c r="HN30" s="29"/>
      <c r="HO30" s="29"/>
      <c r="HP30" s="29"/>
      <c r="HQ30" s="29"/>
      <c r="HR30" s="29"/>
      <c r="HS30" s="29"/>
      <c r="HT30" s="29"/>
      <c r="HU30" s="29"/>
      <c r="HV30" s="29"/>
      <c r="HW30" s="29"/>
      <c r="HX30" s="29"/>
      <c r="HY30" s="29"/>
      <c r="HZ30" s="29"/>
      <c r="IA30" s="29"/>
      <c r="IB30" s="29"/>
      <c r="IC30" s="29"/>
      <c r="ID30" s="29"/>
      <c r="IE30" s="29"/>
    </row>
    <row r="31" spans="1:239" s="31" customFormat="1" ht="26.25" customHeight="1" thickBot="1" x14ac:dyDescent="0.35">
      <c r="A31" s="50"/>
      <c r="B31" s="51"/>
      <c r="C31" s="95" t="s">
        <v>39</v>
      </c>
      <c r="D31" s="95"/>
      <c r="E31" s="51"/>
      <c r="F31" s="51"/>
      <c r="G31" s="52"/>
      <c r="H31" s="95" t="s">
        <v>40</v>
      </c>
      <c r="I31" s="95"/>
      <c r="J31" s="52"/>
      <c r="K31" s="112"/>
      <c r="L31" s="52"/>
      <c r="M31" s="82" t="s">
        <v>20</v>
      </c>
      <c r="N31" s="83"/>
      <c r="O31" s="83"/>
      <c r="P31" s="83"/>
      <c r="Q31" s="19">
        <f>+COUNT(A3:A1048576)</f>
        <v>23</v>
      </c>
      <c r="R31" s="53">
        <f>+R30+R29</f>
        <v>0</v>
      </c>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c r="CS31" s="29"/>
      <c r="CT31" s="29"/>
      <c r="CU31" s="29"/>
      <c r="CV31" s="29"/>
      <c r="CW31" s="29"/>
      <c r="CX31" s="29"/>
      <c r="CY31" s="29"/>
      <c r="CZ31" s="29"/>
      <c r="DA31" s="29"/>
      <c r="DB31" s="29"/>
      <c r="DC31" s="29"/>
      <c r="DD31" s="29"/>
      <c r="DE31" s="29"/>
      <c r="DF31" s="29"/>
      <c r="DG31" s="29"/>
      <c r="DH31" s="29"/>
      <c r="DI31" s="29"/>
      <c r="DJ31" s="29"/>
      <c r="DK31" s="29"/>
      <c r="DL31" s="29"/>
      <c r="DM31" s="29"/>
      <c r="DN31" s="29"/>
      <c r="DO31" s="29"/>
      <c r="DP31" s="29"/>
      <c r="DQ31" s="29"/>
      <c r="DR31" s="29"/>
      <c r="DS31" s="29"/>
      <c r="DT31" s="29"/>
      <c r="DU31" s="29"/>
      <c r="DV31" s="29"/>
      <c r="DW31" s="29"/>
      <c r="DX31" s="29"/>
      <c r="DY31" s="29"/>
      <c r="DZ31" s="29"/>
      <c r="EA31" s="29"/>
      <c r="EB31" s="29"/>
      <c r="EC31" s="29"/>
      <c r="ED31" s="29"/>
      <c r="EE31" s="29"/>
      <c r="EF31" s="29"/>
      <c r="EG31" s="29"/>
      <c r="EH31" s="29"/>
      <c r="EI31" s="29"/>
      <c r="EJ31" s="29"/>
      <c r="EK31" s="29"/>
      <c r="EL31" s="29"/>
      <c r="EM31" s="29"/>
      <c r="EN31" s="29"/>
      <c r="EO31" s="29"/>
      <c r="EP31" s="29"/>
      <c r="EQ31" s="29"/>
      <c r="ER31" s="29"/>
      <c r="ES31" s="29"/>
      <c r="ET31" s="29"/>
      <c r="EU31" s="29"/>
      <c r="EV31" s="29"/>
      <c r="EW31" s="29"/>
      <c r="EX31" s="29"/>
      <c r="EY31" s="29"/>
      <c r="EZ31" s="29"/>
      <c r="FA31" s="29"/>
      <c r="FB31" s="29"/>
      <c r="FC31" s="29"/>
      <c r="FD31" s="29"/>
      <c r="FE31" s="29"/>
      <c r="FF31" s="29"/>
      <c r="FG31" s="29"/>
      <c r="FH31" s="29"/>
      <c r="FI31" s="29"/>
      <c r="FJ31" s="29"/>
      <c r="FK31" s="29"/>
      <c r="FL31" s="29"/>
      <c r="FM31" s="29"/>
      <c r="FN31" s="29"/>
      <c r="FO31" s="29"/>
      <c r="FP31" s="29"/>
      <c r="FQ31" s="29"/>
      <c r="FR31" s="29"/>
      <c r="FS31" s="29"/>
      <c r="FT31" s="29"/>
      <c r="FU31" s="29"/>
      <c r="FV31" s="29"/>
      <c r="FW31" s="29"/>
      <c r="FX31" s="29"/>
      <c r="FY31" s="29"/>
      <c r="FZ31" s="29"/>
      <c r="GA31" s="29"/>
      <c r="GB31" s="29"/>
      <c r="GC31" s="29"/>
      <c r="GD31" s="29"/>
      <c r="GE31" s="29"/>
      <c r="GF31" s="29"/>
      <c r="GG31" s="29"/>
      <c r="GH31" s="29"/>
      <c r="GI31" s="29"/>
      <c r="GJ31" s="29"/>
      <c r="GK31" s="29"/>
      <c r="GL31" s="29"/>
      <c r="GM31" s="29"/>
      <c r="GN31" s="29"/>
      <c r="GO31" s="29"/>
      <c r="GP31" s="29"/>
      <c r="GQ31" s="29"/>
      <c r="GR31" s="29"/>
      <c r="GS31" s="29"/>
      <c r="GT31" s="29"/>
      <c r="GU31" s="29"/>
      <c r="GV31" s="29"/>
      <c r="GW31" s="29"/>
      <c r="GX31" s="29"/>
      <c r="GY31" s="29"/>
      <c r="GZ31" s="29"/>
      <c r="HA31" s="29"/>
      <c r="HB31" s="29"/>
      <c r="HC31" s="29"/>
      <c r="HD31" s="29"/>
      <c r="HE31" s="29"/>
      <c r="HF31" s="29"/>
      <c r="HG31" s="29"/>
      <c r="HH31" s="29"/>
      <c r="HI31" s="29"/>
      <c r="HJ31" s="29"/>
      <c r="HK31" s="29"/>
      <c r="HL31" s="29"/>
      <c r="HM31" s="29"/>
      <c r="HN31" s="29"/>
      <c r="HO31" s="29"/>
      <c r="HP31" s="29"/>
      <c r="HQ31" s="29"/>
      <c r="HR31" s="29"/>
      <c r="HS31" s="29"/>
      <c r="HT31" s="29"/>
      <c r="HU31" s="29"/>
      <c r="HV31" s="29"/>
      <c r="HW31" s="29"/>
      <c r="HX31" s="29"/>
      <c r="HY31" s="29"/>
      <c r="HZ31" s="29"/>
      <c r="IA31" s="29"/>
      <c r="IB31" s="29"/>
      <c r="IC31" s="29"/>
      <c r="ID31" s="29"/>
      <c r="IE31" s="29"/>
    </row>
    <row r="32" spans="1:239" s="31" customFormat="1" x14ac:dyDescent="0.3">
      <c r="A32" s="54"/>
      <c r="B32" s="55"/>
      <c r="C32" s="55"/>
      <c r="D32" s="55"/>
      <c r="E32" s="55"/>
      <c r="F32" s="55"/>
      <c r="K32" s="113"/>
      <c r="M32" s="54"/>
      <c r="N32" s="54"/>
      <c r="O32" s="55"/>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c r="CO32" s="29"/>
      <c r="CP32" s="29"/>
      <c r="CQ32" s="29"/>
      <c r="CR32" s="29"/>
      <c r="CS32" s="29"/>
      <c r="CT32" s="29"/>
      <c r="CU32" s="29"/>
      <c r="CV32" s="29"/>
      <c r="CW32" s="29"/>
      <c r="CX32" s="29"/>
      <c r="CY32" s="29"/>
      <c r="CZ32" s="29"/>
      <c r="DA32" s="29"/>
      <c r="DB32" s="29"/>
      <c r="DC32" s="29"/>
      <c r="DD32" s="29"/>
      <c r="DE32" s="29"/>
      <c r="DF32" s="29"/>
      <c r="DG32" s="29"/>
      <c r="DH32" s="29"/>
      <c r="DI32" s="29"/>
      <c r="DJ32" s="29"/>
      <c r="DK32" s="29"/>
      <c r="DL32" s="29"/>
      <c r="DM32" s="29"/>
      <c r="DN32" s="29"/>
      <c r="DO32" s="29"/>
      <c r="DP32" s="29"/>
      <c r="DQ32" s="29"/>
      <c r="DR32" s="29"/>
      <c r="DS32" s="29"/>
      <c r="DT32" s="29"/>
      <c r="DU32" s="29"/>
      <c r="DV32" s="29"/>
      <c r="DW32" s="29"/>
      <c r="DX32" s="29"/>
      <c r="DY32" s="29"/>
      <c r="DZ32" s="29"/>
      <c r="EA32" s="29"/>
      <c r="EB32" s="29"/>
      <c r="EC32" s="29"/>
      <c r="ED32" s="29"/>
      <c r="EE32" s="29"/>
      <c r="EF32" s="29"/>
      <c r="EG32" s="29"/>
      <c r="EH32" s="29"/>
      <c r="EI32" s="29"/>
      <c r="EJ32" s="29"/>
      <c r="EK32" s="29"/>
      <c r="EL32" s="29"/>
      <c r="EM32" s="29"/>
      <c r="EN32" s="29"/>
      <c r="EO32" s="29"/>
      <c r="EP32" s="29"/>
      <c r="EQ32" s="29"/>
      <c r="ER32" s="29"/>
      <c r="ES32" s="29"/>
      <c r="ET32" s="29"/>
      <c r="EU32" s="29"/>
      <c r="EV32" s="29"/>
      <c r="EW32" s="29"/>
      <c r="EX32" s="29"/>
      <c r="EY32" s="29"/>
      <c r="EZ32" s="29"/>
      <c r="FA32" s="29"/>
      <c r="FB32" s="29"/>
      <c r="FC32" s="29"/>
      <c r="FD32" s="29"/>
      <c r="FE32" s="29"/>
      <c r="FF32" s="29"/>
      <c r="FG32" s="29"/>
      <c r="FH32" s="29"/>
      <c r="FI32" s="29"/>
      <c r="FJ32" s="29"/>
      <c r="FK32" s="29"/>
      <c r="FL32" s="29"/>
      <c r="FM32" s="29"/>
      <c r="FN32" s="29"/>
      <c r="FO32" s="29"/>
      <c r="FP32" s="29"/>
      <c r="FQ32" s="29"/>
      <c r="FR32" s="29"/>
      <c r="FS32" s="29"/>
      <c r="FT32" s="29"/>
      <c r="FU32" s="29"/>
      <c r="FV32" s="29"/>
      <c r="FW32" s="29"/>
      <c r="FX32" s="29"/>
      <c r="FY32" s="29"/>
      <c r="FZ32" s="29"/>
      <c r="GA32" s="29"/>
      <c r="GB32" s="29"/>
      <c r="GC32" s="29"/>
      <c r="GD32" s="29"/>
      <c r="GE32" s="29"/>
      <c r="GF32" s="29"/>
      <c r="GG32" s="29"/>
      <c r="GH32" s="29"/>
      <c r="GI32" s="29"/>
      <c r="GJ32" s="29"/>
      <c r="GK32" s="29"/>
      <c r="GL32" s="29"/>
      <c r="GM32" s="29"/>
      <c r="GN32" s="29"/>
      <c r="GO32" s="29"/>
      <c r="GP32" s="29"/>
      <c r="GQ32" s="29"/>
      <c r="GR32" s="29"/>
      <c r="GS32" s="29"/>
      <c r="GT32" s="29"/>
      <c r="GU32" s="29"/>
      <c r="GV32" s="29"/>
      <c r="GW32" s="29"/>
      <c r="GX32" s="29"/>
      <c r="GY32" s="29"/>
      <c r="GZ32" s="29"/>
      <c r="HA32" s="29"/>
      <c r="HB32" s="29"/>
      <c r="HC32" s="29"/>
      <c r="HD32" s="29"/>
      <c r="HE32" s="29"/>
      <c r="HF32" s="29"/>
      <c r="HG32" s="29"/>
      <c r="HH32" s="29"/>
      <c r="HI32" s="29"/>
      <c r="HJ32" s="29"/>
      <c r="HK32" s="29"/>
      <c r="HL32" s="29"/>
      <c r="HM32" s="29"/>
      <c r="HN32" s="29"/>
      <c r="HO32" s="29"/>
      <c r="HP32" s="29"/>
      <c r="HQ32" s="29"/>
      <c r="HR32" s="29"/>
      <c r="HS32" s="29"/>
      <c r="HT32" s="29"/>
      <c r="HU32" s="29"/>
      <c r="HV32" s="29"/>
      <c r="HW32" s="29"/>
      <c r="HX32" s="29"/>
      <c r="HY32" s="29"/>
      <c r="HZ32" s="29"/>
      <c r="IA32" s="29"/>
      <c r="IB32" s="29"/>
      <c r="IC32" s="29"/>
      <c r="ID32" s="29"/>
      <c r="IE32" s="29"/>
    </row>
    <row r="33" spans="1:239" s="31" customFormat="1" x14ac:dyDescent="0.3">
      <c r="A33" s="54"/>
      <c r="B33" s="55"/>
      <c r="C33" s="55"/>
      <c r="D33" s="55"/>
      <c r="E33" s="55"/>
      <c r="F33" s="55"/>
      <c r="K33" s="113"/>
      <c r="M33" s="54"/>
      <c r="N33" s="54"/>
      <c r="O33" s="55"/>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c r="FL33" s="29"/>
      <c r="FM33" s="29"/>
      <c r="FN33" s="29"/>
      <c r="FO33" s="29"/>
      <c r="FP33" s="29"/>
      <c r="FQ33" s="29"/>
      <c r="FR33" s="29"/>
      <c r="FS33" s="29"/>
      <c r="FT33" s="29"/>
      <c r="FU33" s="29"/>
      <c r="FV33" s="29"/>
      <c r="FW33" s="29"/>
      <c r="FX33" s="29"/>
      <c r="FY33" s="29"/>
      <c r="FZ33" s="29"/>
      <c r="GA33" s="29"/>
      <c r="GB33" s="29"/>
      <c r="GC33" s="29"/>
      <c r="GD33" s="29"/>
      <c r="GE33" s="29"/>
      <c r="GF33" s="29"/>
      <c r="GG33" s="29"/>
      <c r="GH33" s="29"/>
      <c r="GI33" s="29"/>
      <c r="GJ33" s="29"/>
      <c r="GK33" s="29"/>
      <c r="GL33" s="29"/>
      <c r="GM33" s="29"/>
      <c r="GN33" s="29"/>
      <c r="GO33" s="29"/>
      <c r="GP33" s="29"/>
      <c r="GQ33" s="29"/>
      <c r="GR33" s="29"/>
      <c r="GS33" s="29"/>
      <c r="GT33" s="29"/>
      <c r="GU33" s="29"/>
      <c r="GV33" s="29"/>
      <c r="GW33" s="29"/>
      <c r="GX33" s="29"/>
      <c r="GY33" s="29"/>
      <c r="GZ33" s="29"/>
      <c r="HA33" s="29"/>
      <c r="HB33" s="29"/>
      <c r="HC33" s="29"/>
      <c r="HD33" s="29"/>
      <c r="HE33" s="29"/>
      <c r="HF33" s="29"/>
      <c r="HG33" s="29"/>
      <c r="HH33" s="29"/>
      <c r="HI33" s="29"/>
      <c r="HJ33" s="29"/>
      <c r="HK33" s="29"/>
      <c r="HL33" s="29"/>
      <c r="HM33" s="29"/>
      <c r="HN33" s="29"/>
      <c r="HO33" s="29"/>
      <c r="HP33" s="29"/>
      <c r="HQ33" s="29"/>
      <c r="HR33" s="29"/>
      <c r="HS33" s="29"/>
      <c r="HT33" s="29"/>
      <c r="HU33" s="29"/>
      <c r="HV33" s="29"/>
      <c r="HW33" s="29"/>
      <c r="HX33" s="29"/>
      <c r="HY33" s="29"/>
      <c r="HZ33" s="29"/>
      <c r="IA33" s="29"/>
      <c r="IB33" s="29"/>
      <c r="IC33" s="29"/>
      <c r="ID33" s="29"/>
      <c r="IE33" s="29"/>
    </row>
    <row r="34" spans="1:239" s="58" customFormat="1" x14ac:dyDescent="0.3">
      <c r="A34" s="56"/>
      <c r="B34" s="57"/>
      <c r="C34" s="57"/>
      <c r="D34" s="57"/>
      <c r="E34" s="57"/>
      <c r="F34" s="57"/>
      <c r="K34" s="114"/>
      <c r="M34" s="56"/>
      <c r="N34" s="56"/>
      <c r="O34" s="57"/>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c r="EN34" s="25"/>
      <c r="EO34" s="25"/>
      <c r="EP34" s="25"/>
      <c r="EQ34" s="25"/>
      <c r="ER34" s="25"/>
      <c r="ES34" s="25"/>
      <c r="ET34" s="25"/>
      <c r="EU34" s="25"/>
      <c r="EV34" s="25"/>
      <c r="EW34" s="25"/>
      <c r="EX34" s="25"/>
      <c r="EY34" s="25"/>
      <c r="EZ34" s="25"/>
      <c r="FA34" s="25"/>
      <c r="FB34" s="25"/>
      <c r="FC34" s="25"/>
      <c r="FD34" s="25"/>
      <c r="FE34" s="25"/>
      <c r="FF34" s="25"/>
      <c r="FG34" s="25"/>
      <c r="FH34" s="25"/>
      <c r="FI34" s="25"/>
      <c r="FJ34" s="25"/>
      <c r="FK34" s="25"/>
      <c r="FL34" s="25"/>
      <c r="FM34" s="25"/>
      <c r="FN34" s="25"/>
      <c r="FO34" s="25"/>
      <c r="FP34" s="25"/>
      <c r="FQ34" s="25"/>
      <c r="FR34" s="25"/>
      <c r="FS34" s="25"/>
      <c r="FT34" s="25"/>
      <c r="FU34" s="25"/>
      <c r="FV34" s="25"/>
      <c r="FW34" s="25"/>
      <c r="FX34" s="25"/>
      <c r="FY34" s="25"/>
      <c r="FZ34" s="25"/>
      <c r="GA34" s="25"/>
      <c r="GB34" s="25"/>
      <c r="GC34" s="25"/>
      <c r="GD34" s="25"/>
      <c r="GE34" s="25"/>
      <c r="GF34" s="25"/>
      <c r="GG34" s="25"/>
      <c r="GH34" s="25"/>
      <c r="GI34" s="25"/>
      <c r="GJ34" s="25"/>
      <c r="GK34" s="25"/>
      <c r="GL34" s="25"/>
      <c r="GM34" s="25"/>
      <c r="GN34" s="25"/>
      <c r="GO34" s="25"/>
      <c r="GP34" s="25"/>
      <c r="GQ34" s="25"/>
      <c r="GR34" s="25"/>
      <c r="GS34" s="25"/>
      <c r="GT34" s="25"/>
      <c r="GU34" s="25"/>
      <c r="GV34" s="25"/>
      <c r="GW34" s="25"/>
      <c r="GX34" s="25"/>
      <c r="GY34" s="25"/>
      <c r="GZ34" s="25"/>
      <c r="HA34" s="25"/>
      <c r="HB34" s="25"/>
      <c r="HC34" s="25"/>
      <c r="HD34" s="25"/>
      <c r="HE34" s="25"/>
      <c r="HF34" s="25"/>
      <c r="HG34" s="25"/>
      <c r="HH34" s="25"/>
      <c r="HI34" s="25"/>
      <c r="HJ34" s="25"/>
      <c r="HK34" s="25"/>
      <c r="HL34" s="25"/>
      <c r="HM34" s="25"/>
      <c r="HN34" s="25"/>
      <c r="HO34" s="25"/>
      <c r="HP34" s="25"/>
      <c r="HQ34" s="25"/>
      <c r="HR34" s="25"/>
      <c r="HS34" s="25"/>
      <c r="HT34" s="25"/>
      <c r="HU34" s="25"/>
      <c r="HV34" s="25"/>
      <c r="HW34" s="25"/>
      <c r="HX34" s="25"/>
      <c r="HY34" s="25"/>
      <c r="HZ34" s="25"/>
      <c r="IA34" s="25"/>
      <c r="IB34" s="25"/>
      <c r="IC34" s="25"/>
      <c r="ID34" s="25"/>
      <c r="IE34" s="25"/>
    </row>
    <row r="35" spans="1:239" s="58" customFormat="1" x14ac:dyDescent="0.3">
      <c r="A35" s="56"/>
      <c r="B35" s="57"/>
      <c r="C35" s="57"/>
      <c r="D35" s="57"/>
      <c r="E35" s="57"/>
      <c r="F35" s="57"/>
      <c r="K35" s="114"/>
      <c r="M35" s="56"/>
      <c r="N35" s="56"/>
      <c r="O35" s="57"/>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c r="DK35" s="25"/>
      <c r="DL35" s="25"/>
      <c r="DM35" s="25"/>
      <c r="DN35" s="25"/>
      <c r="DO35" s="25"/>
      <c r="DP35" s="25"/>
      <c r="DQ35" s="25"/>
      <c r="DR35" s="25"/>
      <c r="DS35" s="25"/>
      <c r="DT35" s="25"/>
      <c r="DU35" s="25"/>
      <c r="DV35" s="25"/>
      <c r="DW35" s="25"/>
      <c r="DX35" s="25"/>
      <c r="DY35" s="25"/>
      <c r="DZ35" s="25"/>
      <c r="EA35" s="25"/>
      <c r="EB35" s="25"/>
      <c r="EC35" s="25"/>
      <c r="ED35" s="25"/>
      <c r="EE35" s="25"/>
      <c r="EF35" s="25"/>
      <c r="EG35" s="25"/>
      <c r="EH35" s="25"/>
      <c r="EI35" s="25"/>
      <c r="EJ35" s="25"/>
      <c r="EK35" s="25"/>
      <c r="EL35" s="25"/>
      <c r="EM35" s="25"/>
      <c r="EN35" s="25"/>
      <c r="EO35" s="25"/>
      <c r="EP35" s="25"/>
      <c r="EQ35" s="25"/>
      <c r="ER35" s="25"/>
      <c r="ES35" s="25"/>
      <c r="ET35" s="25"/>
      <c r="EU35" s="25"/>
      <c r="EV35" s="25"/>
      <c r="EW35" s="25"/>
      <c r="EX35" s="25"/>
      <c r="EY35" s="25"/>
      <c r="EZ35" s="25"/>
      <c r="FA35" s="25"/>
      <c r="FB35" s="25"/>
      <c r="FC35" s="25"/>
      <c r="FD35" s="25"/>
      <c r="FE35" s="25"/>
      <c r="FF35" s="25"/>
      <c r="FG35" s="25"/>
      <c r="FH35" s="25"/>
      <c r="FI35" s="25"/>
      <c r="FJ35" s="25"/>
      <c r="FK35" s="25"/>
      <c r="FL35" s="25"/>
      <c r="FM35" s="25"/>
      <c r="FN35" s="25"/>
      <c r="FO35" s="25"/>
      <c r="FP35" s="25"/>
      <c r="FQ35" s="25"/>
      <c r="FR35" s="25"/>
      <c r="FS35" s="25"/>
      <c r="FT35" s="25"/>
      <c r="FU35" s="25"/>
      <c r="FV35" s="25"/>
      <c r="FW35" s="25"/>
      <c r="FX35" s="25"/>
      <c r="FY35" s="25"/>
      <c r="FZ35" s="25"/>
      <c r="GA35" s="25"/>
      <c r="GB35" s="25"/>
      <c r="GC35" s="25"/>
      <c r="GD35" s="25"/>
      <c r="GE35" s="25"/>
      <c r="GF35" s="25"/>
      <c r="GG35" s="25"/>
      <c r="GH35" s="25"/>
      <c r="GI35" s="25"/>
      <c r="GJ35" s="25"/>
      <c r="GK35" s="25"/>
      <c r="GL35" s="25"/>
      <c r="GM35" s="25"/>
      <c r="GN35" s="25"/>
      <c r="GO35" s="25"/>
      <c r="GP35" s="25"/>
      <c r="GQ35" s="25"/>
      <c r="GR35" s="25"/>
      <c r="GS35" s="25"/>
      <c r="GT35" s="25"/>
      <c r="GU35" s="25"/>
      <c r="GV35" s="25"/>
      <c r="GW35" s="25"/>
      <c r="GX35" s="25"/>
      <c r="GY35" s="25"/>
      <c r="GZ35" s="25"/>
      <c r="HA35" s="25"/>
      <c r="HB35" s="25"/>
      <c r="HC35" s="25"/>
      <c r="HD35" s="25"/>
      <c r="HE35" s="25"/>
      <c r="HF35" s="25"/>
      <c r="HG35" s="25"/>
      <c r="HH35" s="25"/>
      <c r="HI35" s="25"/>
      <c r="HJ35" s="25"/>
      <c r="HK35" s="25"/>
      <c r="HL35" s="25"/>
      <c r="HM35" s="25"/>
      <c r="HN35" s="25"/>
      <c r="HO35" s="25"/>
      <c r="HP35" s="25"/>
      <c r="HQ35" s="25"/>
      <c r="HR35" s="25"/>
      <c r="HS35" s="25"/>
      <c r="HT35" s="25"/>
      <c r="HU35" s="25"/>
      <c r="HV35" s="25"/>
      <c r="HW35" s="25"/>
      <c r="HX35" s="25"/>
      <c r="HY35" s="25"/>
      <c r="HZ35" s="25"/>
      <c r="IA35" s="25"/>
      <c r="IB35" s="25"/>
      <c r="IC35" s="25"/>
      <c r="ID35" s="25"/>
      <c r="IE35" s="25"/>
    </row>
    <row r="36" spans="1:239" s="58" customFormat="1" x14ac:dyDescent="0.3">
      <c r="A36" s="56"/>
      <c r="B36" s="57"/>
      <c r="C36" s="57"/>
      <c r="D36" s="57"/>
      <c r="E36" s="57"/>
      <c r="F36" s="57"/>
      <c r="K36" s="114"/>
      <c r="M36" s="56"/>
      <c r="N36" s="56"/>
      <c r="O36" s="57"/>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c r="DD36" s="25"/>
      <c r="DE36" s="25"/>
      <c r="DF36" s="25"/>
      <c r="DG36" s="25"/>
      <c r="DH36" s="25"/>
      <c r="DI36" s="25"/>
      <c r="DJ36" s="25"/>
      <c r="DK36" s="25"/>
      <c r="DL36" s="25"/>
      <c r="DM36" s="25"/>
      <c r="DN36" s="25"/>
      <c r="DO36" s="25"/>
      <c r="DP36" s="25"/>
      <c r="DQ36" s="25"/>
      <c r="DR36" s="25"/>
      <c r="DS36" s="25"/>
      <c r="DT36" s="25"/>
      <c r="DU36" s="25"/>
      <c r="DV36" s="25"/>
      <c r="DW36" s="25"/>
      <c r="DX36" s="25"/>
      <c r="DY36" s="25"/>
      <c r="DZ36" s="25"/>
      <c r="EA36" s="25"/>
      <c r="EB36" s="25"/>
      <c r="EC36" s="25"/>
      <c r="ED36" s="25"/>
      <c r="EE36" s="25"/>
      <c r="EF36" s="25"/>
      <c r="EG36" s="25"/>
      <c r="EH36" s="25"/>
      <c r="EI36" s="25"/>
      <c r="EJ36" s="25"/>
      <c r="EK36" s="25"/>
      <c r="EL36" s="25"/>
      <c r="EM36" s="25"/>
      <c r="EN36" s="25"/>
      <c r="EO36" s="25"/>
      <c r="EP36" s="25"/>
      <c r="EQ36" s="25"/>
      <c r="ER36" s="25"/>
      <c r="ES36" s="25"/>
      <c r="ET36" s="25"/>
      <c r="EU36" s="25"/>
      <c r="EV36" s="25"/>
      <c r="EW36" s="25"/>
      <c r="EX36" s="25"/>
      <c r="EY36" s="25"/>
      <c r="EZ36" s="25"/>
      <c r="FA36" s="25"/>
      <c r="FB36" s="25"/>
      <c r="FC36" s="25"/>
      <c r="FD36" s="25"/>
      <c r="FE36" s="25"/>
      <c r="FF36" s="25"/>
      <c r="FG36" s="25"/>
      <c r="FH36" s="25"/>
      <c r="FI36" s="25"/>
      <c r="FJ36" s="25"/>
      <c r="FK36" s="25"/>
      <c r="FL36" s="25"/>
      <c r="FM36" s="25"/>
      <c r="FN36" s="25"/>
      <c r="FO36" s="25"/>
      <c r="FP36" s="25"/>
      <c r="FQ36" s="25"/>
      <c r="FR36" s="25"/>
      <c r="FS36" s="25"/>
      <c r="FT36" s="25"/>
      <c r="FU36" s="25"/>
      <c r="FV36" s="25"/>
      <c r="FW36" s="25"/>
      <c r="FX36" s="25"/>
      <c r="FY36" s="25"/>
      <c r="FZ36" s="25"/>
      <c r="GA36" s="25"/>
      <c r="GB36" s="25"/>
      <c r="GC36" s="25"/>
      <c r="GD36" s="25"/>
      <c r="GE36" s="25"/>
      <c r="GF36" s="25"/>
      <c r="GG36" s="25"/>
      <c r="GH36" s="25"/>
      <c r="GI36" s="25"/>
      <c r="GJ36" s="25"/>
      <c r="GK36" s="25"/>
      <c r="GL36" s="25"/>
      <c r="GM36" s="25"/>
      <c r="GN36" s="25"/>
      <c r="GO36" s="25"/>
      <c r="GP36" s="25"/>
      <c r="GQ36" s="25"/>
      <c r="GR36" s="25"/>
      <c r="GS36" s="25"/>
      <c r="GT36" s="25"/>
      <c r="GU36" s="25"/>
      <c r="GV36" s="25"/>
      <c r="GW36" s="25"/>
      <c r="GX36" s="25"/>
      <c r="GY36" s="25"/>
      <c r="GZ36" s="25"/>
      <c r="HA36" s="25"/>
      <c r="HB36" s="25"/>
      <c r="HC36" s="25"/>
      <c r="HD36" s="25"/>
      <c r="HE36" s="25"/>
      <c r="HF36" s="25"/>
      <c r="HG36" s="25"/>
      <c r="HH36" s="25"/>
      <c r="HI36" s="25"/>
      <c r="HJ36" s="25"/>
      <c r="HK36" s="25"/>
      <c r="HL36" s="25"/>
      <c r="HM36" s="25"/>
      <c r="HN36" s="25"/>
      <c r="HO36" s="25"/>
      <c r="HP36" s="25"/>
      <c r="HQ36" s="25"/>
      <c r="HR36" s="25"/>
      <c r="HS36" s="25"/>
      <c r="HT36" s="25"/>
      <c r="HU36" s="25"/>
      <c r="HV36" s="25"/>
      <c r="HW36" s="25"/>
      <c r="HX36" s="25"/>
      <c r="HY36" s="25"/>
      <c r="HZ36" s="25"/>
      <c r="IA36" s="25"/>
      <c r="IB36" s="25"/>
      <c r="IC36" s="25"/>
      <c r="ID36" s="25"/>
      <c r="IE36" s="25"/>
    </row>
    <row r="37" spans="1:239" s="58" customFormat="1" x14ac:dyDescent="0.3">
      <c r="A37" s="59"/>
      <c r="B37" s="25"/>
      <c r="C37" s="25"/>
      <c r="D37" s="25"/>
      <c r="E37" s="25"/>
      <c r="F37" s="25"/>
      <c r="K37" s="114"/>
      <c r="M37" s="59"/>
      <c r="N37" s="59"/>
      <c r="O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c r="DD37" s="25"/>
      <c r="DE37" s="25"/>
      <c r="DF37" s="25"/>
      <c r="DG37" s="25"/>
      <c r="DH37" s="25"/>
      <c r="DI37" s="25"/>
      <c r="DJ37" s="25"/>
      <c r="DK37" s="25"/>
      <c r="DL37" s="25"/>
      <c r="DM37" s="25"/>
      <c r="DN37" s="25"/>
      <c r="DO37" s="25"/>
      <c r="DP37" s="25"/>
      <c r="DQ37" s="25"/>
      <c r="DR37" s="25"/>
      <c r="DS37" s="25"/>
      <c r="DT37" s="25"/>
      <c r="DU37" s="25"/>
      <c r="DV37" s="25"/>
      <c r="DW37" s="25"/>
      <c r="DX37" s="25"/>
      <c r="DY37" s="25"/>
      <c r="DZ37" s="25"/>
      <c r="EA37" s="25"/>
      <c r="EB37" s="25"/>
      <c r="EC37" s="25"/>
      <c r="ED37" s="25"/>
      <c r="EE37" s="25"/>
      <c r="EF37" s="25"/>
      <c r="EG37" s="25"/>
      <c r="EH37" s="25"/>
      <c r="EI37" s="25"/>
      <c r="EJ37" s="25"/>
      <c r="EK37" s="25"/>
      <c r="EL37" s="25"/>
      <c r="EM37" s="25"/>
      <c r="EN37" s="25"/>
      <c r="EO37" s="25"/>
      <c r="EP37" s="25"/>
      <c r="EQ37" s="25"/>
      <c r="ER37" s="25"/>
      <c r="ES37" s="25"/>
      <c r="ET37" s="25"/>
      <c r="EU37" s="25"/>
      <c r="EV37" s="25"/>
      <c r="EW37" s="25"/>
      <c r="EX37" s="25"/>
      <c r="EY37" s="25"/>
      <c r="EZ37" s="25"/>
      <c r="FA37" s="25"/>
      <c r="FB37" s="25"/>
      <c r="FC37" s="25"/>
      <c r="FD37" s="25"/>
      <c r="FE37" s="25"/>
      <c r="FF37" s="25"/>
      <c r="FG37" s="25"/>
      <c r="FH37" s="25"/>
      <c r="FI37" s="25"/>
      <c r="FJ37" s="25"/>
      <c r="FK37" s="25"/>
      <c r="FL37" s="25"/>
      <c r="FM37" s="25"/>
      <c r="FN37" s="25"/>
      <c r="FO37" s="25"/>
      <c r="FP37" s="25"/>
      <c r="FQ37" s="25"/>
      <c r="FR37" s="25"/>
      <c r="FS37" s="25"/>
      <c r="FT37" s="25"/>
      <c r="FU37" s="25"/>
      <c r="FV37" s="25"/>
      <c r="FW37" s="25"/>
      <c r="FX37" s="25"/>
      <c r="FY37" s="25"/>
      <c r="FZ37" s="25"/>
      <c r="GA37" s="25"/>
      <c r="GB37" s="25"/>
      <c r="GC37" s="25"/>
      <c r="GD37" s="25"/>
      <c r="GE37" s="25"/>
      <c r="GF37" s="25"/>
      <c r="GG37" s="25"/>
      <c r="GH37" s="25"/>
      <c r="GI37" s="25"/>
      <c r="GJ37" s="25"/>
      <c r="GK37" s="25"/>
      <c r="GL37" s="25"/>
      <c r="GM37" s="25"/>
      <c r="GN37" s="25"/>
      <c r="GO37" s="25"/>
      <c r="GP37" s="25"/>
      <c r="GQ37" s="25"/>
      <c r="GR37" s="25"/>
      <c r="GS37" s="25"/>
      <c r="GT37" s="25"/>
      <c r="GU37" s="25"/>
      <c r="GV37" s="25"/>
      <c r="GW37" s="25"/>
      <c r="GX37" s="25"/>
      <c r="GY37" s="25"/>
      <c r="GZ37" s="25"/>
      <c r="HA37" s="25"/>
      <c r="HB37" s="25"/>
      <c r="HC37" s="25"/>
      <c r="HD37" s="25"/>
      <c r="HE37" s="25"/>
      <c r="HF37" s="25"/>
      <c r="HG37" s="25"/>
      <c r="HH37" s="25"/>
      <c r="HI37" s="25"/>
      <c r="HJ37" s="25"/>
      <c r="HK37" s="25"/>
      <c r="HL37" s="25"/>
      <c r="HM37" s="25"/>
      <c r="HN37" s="25"/>
      <c r="HO37" s="25"/>
      <c r="HP37" s="25"/>
      <c r="HQ37" s="25"/>
      <c r="HR37" s="25"/>
      <c r="HS37" s="25"/>
      <c r="HT37" s="25"/>
      <c r="HU37" s="25"/>
      <c r="HV37" s="25"/>
      <c r="HW37" s="25"/>
      <c r="HX37" s="25"/>
      <c r="HY37" s="25"/>
      <c r="HZ37" s="25"/>
      <c r="IA37" s="25"/>
      <c r="IB37" s="25"/>
      <c r="IC37" s="25"/>
      <c r="ID37" s="25"/>
      <c r="IE37" s="25"/>
    </row>
    <row r="38" spans="1:239" s="58" customFormat="1" x14ac:dyDescent="0.3">
      <c r="A38" s="59"/>
      <c r="B38" s="25"/>
      <c r="C38" s="25"/>
      <c r="D38" s="25"/>
      <c r="E38" s="25"/>
      <c r="F38" s="25"/>
      <c r="K38" s="114"/>
      <c r="M38" s="59"/>
      <c r="N38" s="59"/>
      <c r="O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row>
    <row r="39" spans="1:239" s="58" customFormat="1" x14ac:dyDescent="0.3">
      <c r="A39" s="59"/>
      <c r="B39" s="25"/>
      <c r="C39" s="25"/>
      <c r="D39" s="25"/>
      <c r="E39" s="25"/>
      <c r="F39" s="25"/>
      <c r="K39" s="114"/>
      <c r="M39" s="59"/>
      <c r="N39" s="59"/>
      <c r="O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row>
  </sheetData>
  <dataConsolidate/>
  <mergeCells count="12">
    <mergeCell ref="M31:P31"/>
    <mergeCell ref="G26:H26"/>
    <mergeCell ref="O1:R1"/>
    <mergeCell ref="A1:N1"/>
    <mergeCell ref="M29:O29"/>
    <mergeCell ref="M30:O30"/>
    <mergeCell ref="C30:D30"/>
    <mergeCell ref="C31:D31"/>
    <mergeCell ref="H30:I30"/>
    <mergeCell ref="H31:I31"/>
    <mergeCell ref="H29:I29"/>
    <mergeCell ref="C29:D29"/>
  </mergeCells>
  <phoneticPr fontId="6" type="noConversion"/>
  <dataValidations count="2">
    <dataValidation type="date" allowBlank="1" showInputMessage="1" showErrorMessage="1" sqref="M3:O25">
      <formula1>43101</formula1>
      <formula2>47848</formula2>
    </dataValidation>
    <dataValidation type="date" allowBlank="1" showInputMessage="1" showErrorMessage="1" sqref="D3:D25">
      <formula1>42370</formula1>
      <formula2>47848</formula2>
    </dataValidation>
  </dataValidations>
  <printOptions horizontalCentered="1"/>
  <pageMargins left="0.59055118110236227" right="0.59055118110236227" top="1.0236220472440944" bottom="0.9055118110236221" header="0.19685039370078741" footer="0.19685039370078741"/>
  <pageSetup paperSize="5" scale="51" orientation="landscape" horizontalDpi="4294967293" verticalDpi="4294967293" r:id="rId1"/>
  <headerFooter>
    <oddHeader>&amp;L&amp;G
&amp;C&amp;"Arial,Negrita"
INSTITUTO DE DEPORTE Y RECREACIÓN DEL META
CONTROL INTERNO
PLAN DE MEJORAMIENTO&amp;R&amp;"Arial,Normal"&amp;10
Código:
Vigencia: 29/01/2020
Versión: 01
Página &amp;P de &amp;N</oddHeader>
    <oddFooter>&amp;C&amp;"Arial,Negrita"&amp;8COPIA NO CONTROLADA&amp;"Arial,Normal"
Dirección: Carrera 16 # 24-03 Barrio Olímpico - Popular, Villavicencio - Meta, Colombia
Teléfonos: 6701469 - 6701465 V/cio (Meta)
Email: contactenos@idermeta.gov.co&amp;R&amp;G</oddFooter>
  </headerFooter>
  <legacyDrawingHF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Hoja2!$B$19:$B$22</xm:f>
          </x14:formula1>
          <xm:sqref>R3:R25</xm:sqref>
        </x14:dataValidation>
        <x14:dataValidation type="list" allowBlank="1" showInputMessage="1" showErrorMessage="1">
          <x14:formula1>
            <xm:f>Hoja2!$B$4:$B$16</xm:f>
          </x14:formula1>
          <xm:sqref>C3:C25</xm:sqref>
        </x14:dataValidation>
        <x14:dataValidation type="list" allowBlank="1" showErrorMessage="1">
          <x14:formula1>
            <xm:f>Hoja2!$B$25:$B$38</xm:f>
          </x14:formula1>
          <xm:sqref>E3:E25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topLeftCell="A22" workbookViewId="0">
      <selection activeCell="B38" sqref="B38"/>
    </sheetView>
  </sheetViews>
  <sheetFormatPr baseColWidth="10" defaultColWidth="11.44140625" defaultRowHeight="14.4" x14ac:dyDescent="0.3"/>
  <cols>
    <col min="1" max="1" width="11.44140625" style="4"/>
    <col min="2" max="2" width="52.109375" style="4" customWidth="1"/>
    <col min="3" max="3" width="28.6640625" style="4" customWidth="1"/>
    <col min="4" max="16384" width="11.44140625" style="4"/>
  </cols>
  <sheetData>
    <row r="1" spans="1:5" ht="15" x14ac:dyDescent="0.25">
      <c r="B1" s="4" t="s">
        <v>1</v>
      </c>
    </row>
    <row r="2" spans="1:5" ht="15" x14ac:dyDescent="0.25">
      <c r="B2" s="4" t="s">
        <v>2</v>
      </c>
      <c r="D2" s="4" t="s">
        <v>18</v>
      </c>
      <c r="E2" s="4">
        <v>0</v>
      </c>
    </row>
    <row r="3" spans="1:5" ht="15" x14ac:dyDescent="0.25">
      <c r="D3" s="4" t="s">
        <v>19</v>
      </c>
      <c r="E3" s="4">
        <v>1</v>
      </c>
    </row>
    <row r="4" spans="1:5" x14ac:dyDescent="0.3">
      <c r="A4" s="4">
        <v>1</v>
      </c>
      <c r="B4" s="5" t="s">
        <v>27</v>
      </c>
    </row>
    <row r="5" spans="1:5" ht="15" x14ac:dyDescent="0.25">
      <c r="A5" s="4">
        <v>2</v>
      </c>
      <c r="B5" s="5" t="s">
        <v>3</v>
      </c>
    </row>
    <row r="6" spans="1:5" ht="27.6" x14ac:dyDescent="0.3">
      <c r="A6" s="4">
        <v>3</v>
      </c>
      <c r="B6" s="5" t="s">
        <v>4</v>
      </c>
    </row>
    <row r="7" spans="1:5" x14ac:dyDescent="0.3">
      <c r="A7" s="4">
        <v>4</v>
      </c>
      <c r="B7" s="5" t="s">
        <v>5</v>
      </c>
    </row>
    <row r="8" spans="1:5" x14ac:dyDescent="0.3">
      <c r="A8" s="4">
        <v>5</v>
      </c>
      <c r="B8" s="5" t="s">
        <v>9</v>
      </c>
    </row>
    <row r="9" spans="1:5" x14ac:dyDescent="0.3">
      <c r="A9" s="4">
        <v>6</v>
      </c>
      <c r="B9" s="5" t="s">
        <v>6</v>
      </c>
    </row>
    <row r="10" spans="1:5" x14ac:dyDescent="0.3">
      <c r="A10" s="4">
        <v>7</v>
      </c>
      <c r="B10" s="5" t="s">
        <v>7</v>
      </c>
    </row>
    <row r="11" spans="1:5" x14ac:dyDescent="0.3">
      <c r="A11" s="4">
        <v>8</v>
      </c>
      <c r="B11" s="5" t="s">
        <v>23</v>
      </c>
    </row>
    <row r="12" spans="1:5" x14ac:dyDescent="0.3">
      <c r="A12" s="4">
        <v>9</v>
      </c>
      <c r="B12" s="5" t="s">
        <v>17</v>
      </c>
    </row>
    <row r="13" spans="1:5" x14ac:dyDescent="0.3">
      <c r="A13" s="4">
        <v>10</v>
      </c>
      <c r="B13" s="5" t="s">
        <v>31</v>
      </c>
    </row>
    <row r="14" spans="1:5" ht="15" x14ac:dyDescent="0.25">
      <c r="A14" s="4">
        <v>11</v>
      </c>
      <c r="B14" s="5" t="s">
        <v>32</v>
      </c>
    </row>
    <row r="15" spans="1:5" x14ac:dyDescent="0.3">
      <c r="A15" s="4">
        <v>12</v>
      </c>
      <c r="B15" s="5" t="s">
        <v>8</v>
      </c>
    </row>
    <row r="16" spans="1:5" ht="15" x14ac:dyDescent="0.25">
      <c r="A16" s="4">
        <v>13</v>
      </c>
      <c r="B16" s="5" t="s">
        <v>28</v>
      </c>
    </row>
    <row r="19" spans="2:3" ht="15" x14ac:dyDescent="0.25">
      <c r="B19" s="4" t="s">
        <v>33</v>
      </c>
    </row>
    <row r="20" spans="2:3" ht="15" x14ac:dyDescent="0.25">
      <c r="B20" s="4" t="s">
        <v>14</v>
      </c>
    </row>
    <row r="21" spans="2:3" ht="15" x14ac:dyDescent="0.25">
      <c r="B21" s="4" t="s">
        <v>21</v>
      </c>
    </row>
    <row r="22" spans="2:3" ht="15" x14ac:dyDescent="0.25">
      <c r="B22" s="4" t="s">
        <v>22</v>
      </c>
    </row>
    <row r="24" spans="2:3" ht="15" x14ac:dyDescent="0.25">
      <c r="B24" s="16" t="s">
        <v>56</v>
      </c>
      <c r="C24" s="16" t="s">
        <v>55</v>
      </c>
    </row>
    <row r="25" spans="2:3" ht="28.8" x14ac:dyDescent="0.3">
      <c r="B25" s="17" t="s">
        <v>52</v>
      </c>
      <c r="C25" s="17" t="s">
        <v>57</v>
      </c>
    </row>
    <row r="26" spans="2:3" x14ac:dyDescent="0.3">
      <c r="B26" s="17" t="s">
        <v>53</v>
      </c>
      <c r="C26" s="17" t="s">
        <v>58</v>
      </c>
    </row>
    <row r="27" spans="2:3" x14ac:dyDescent="0.3">
      <c r="B27" s="17" t="s">
        <v>50</v>
      </c>
      <c r="C27" s="17" t="s">
        <v>59</v>
      </c>
    </row>
    <row r="28" spans="2:3" ht="15" x14ac:dyDescent="0.25">
      <c r="B28" s="17" t="s">
        <v>40</v>
      </c>
      <c r="C28" s="17" t="s">
        <v>60</v>
      </c>
    </row>
    <row r="29" spans="2:3" x14ac:dyDescent="0.3">
      <c r="B29" s="17" t="s">
        <v>51</v>
      </c>
      <c r="C29" s="17" t="s">
        <v>58</v>
      </c>
    </row>
    <row r="30" spans="2:3" x14ac:dyDescent="0.3">
      <c r="B30" s="17" t="s">
        <v>41</v>
      </c>
      <c r="C30" s="17" t="s">
        <v>58</v>
      </c>
    </row>
    <row r="31" spans="2:3" x14ac:dyDescent="0.3">
      <c r="B31" s="17" t="s">
        <v>42</v>
      </c>
      <c r="C31" s="17" t="s">
        <v>58</v>
      </c>
    </row>
    <row r="32" spans="2:3" ht="28.8" x14ac:dyDescent="0.3">
      <c r="B32" s="17" t="s">
        <v>47</v>
      </c>
      <c r="C32" s="17" t="s">
        <v>57</v>
      </c>
    </row>
    <row r="33" spans="2:3" ht="28.8" x14ac:dyDescent="0.3">
      <c r="B33" s="17" t="s">
        <v>46</v>
      </c>
      <c r="C33" s="17" t="s">
        <v>57</v>
      </c>
    </row>
    <row r="34" spans="2:3" x14ac:dyDescent="0.3">
      <c r="B34" s="17" t="s">
        <v>43</v>
      </c>
      <c r="C34" s="17" t="s">
        <v>59</v>
      </c>
    </row>
    <row r="35" spans="2:3" ht="28.8" x14ac:dyDescent="0.3">
      <c r="B35" s="17" t="s">
        <v>49</v>
      </c>
      <c r="C35" s="17" t="s">
        <v>57</v>
      </c>
    </row>
    <row r="36" spans="2:3" x14ac:dyDescent="0.3">
      <c r="B36" s="17" t="s">
        <v>45</v>
      </c>
      <c r="C36" s="17" t="s">
        <v>45</v>
      </c>
    </row>
    <row r="37" spans="2:3" x14ac:dyDescent="0.3">
      <c r="B37" s="17" t="s">
        <v>44</v>
      </c>
      <c r="C37" s="17" t="s">
        <v>44</v>
      </c>
    </row>
    <row r="38" spans="2:3" ht="28.8" x14ac:dyDescent="0.3">
      <c r="B38" s="17" t="s">
        <v>48</v>
      </c>
      <c r="C38" s="17" t="s">
        <v>57</v>
      </c>
    </row>
  </sheetData>
  <sortState ref="B24:B37">
    <sortCondition ref="B24"/>
  </sortState>
  <pageMargins left="0.7" right="0.7" top="0.75" bottom="0.75" header="0.3" footer="0.3"/>
  <pageSetup orientation="portrait"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4" sqref="B4"/>
    </sheetView>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Plan de Mejoramiento</vt:lpstr>
      <vt:lpstr>Hoja2</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GARCIA</dc:creator>
  <cp:lastModifiedBy>Luffi</cp:lastModifiedBy>
  <cp:lastPrinted>2016-05-31T22:10:46Z</cp:lastPrinted>
  <dcterms:created xsi:type="dcterms:W3CDTF">2016-05-12T13:43:10Z</dcterms:created>
  <dcterms:modified xsi:type="dcterms:W3CDTF">2020-04-30T16:08:27Z</dcterms:modified>
</cp:coreProperties>
</file>